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icfonline.sharepoint.com/sites/OHCSPMServices/Shared Documents/Compliance and Financial Management/Subrecipient Management/Task 02 Subrecipient Budget Template/"/>
    </mc:Choice>
  </mc:AlternateContent>
  <xr:revisionPtr revIDLastSave="2828" documentId="8_{F63D1514-E7AA-4098-BE22-A8EDF0BDB659}" xr6:coauthVersionLast="47" xr6:coauthVersionMax="47" xr10:uidLastSave="{9CA20AB8-1677-49FD-91DF-E91EE5BE0012}"/>
  <bookViews>
    <workbookView xWindow="-120" yWindow="-120" windowWidth="29040" windowHeight="15840" xr2:uid="{212489DE-467D-4DC3-B57B-B458F8780B61}"/>
  </bookViews>
  <sheets>
    <sheet name="Sub Budget" sheetId="1" r:id="rId1"/>
    <sheet name="Personnel" sheetId="5" r:id="rId2"/>
    <sheet name="Reviewer Qs" sheetId="7" r:id="rId3"/>
    <sheet name="GSA" sheetId="6" r:id="rId4"/>
    <sheet name="Instructions" sheetId="4" r:id="rId5"/>
    <sheet name="Version History" sheetId="9" r:id="rId6"/>
    <sheet name="Data Fields" sheetId="2" state="hidden" r:id="rId7"/>
  </sheets>
  <definedNames>
    <definedName name="_xlnm.Print_Area" localSheetId="4">Instructions!$A$1:$D$60</definedName>
    <definedName name="_xlnm.Print_Area" localSheetId="1">Personnel!$A$1:$V$51</definedName>
    <definedName name="_xlnm.Print_Area" localSheetId="0">'Sub Budget'!$A$1:$L$57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1" l="1"/>
  <c r="G39" i="1"/>
  <c r="J38" i="1"/>
  <c r="J39" i="1" s="1"/>
  <c r="K39" i="1"/>
  <c r="I39" i="1"/>
  <c r="L7" i="1"/>
  <c r="G38" i="1"/>
  <c r="G27" i="1"/>
  <c r="G28" i="1"/>
  <c r="G29" i="1"/>
  <c r="G30" i="1"/>
  <c r="G26" i="1"/>
  <c r="Q35" i="1" l="1"/>
  <c r="Q36" i="1"/>
  <c r="Q37" i="1"/>
  <c r="Q38" i="1"/>
  <c r="Q39" i="1"/>
  <c r="Q40" i="1"/>
  <c r="Q44" i="1"/>
  <c r="Q45" i="1"/>
  <c r="Q46" i="1"/>
  <c r="Q47" i="1"/>
  <c r="Q13" i="1"/>
  <c r="Q15" i="1"/>
  <c r="Q16" i="1"/>
  <c r="Q17" i="1"/>
  <c r="Q18" i="1"/>
  <c r="Q19" i="1"/>
  <c r="Q21" i="1"/>
  <c r="AS12" i="5" l="1"/>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11" i="5"/>
  <c r="AT11" i="5" s="1"/>
  <c r="AU11" i="5" s="1"/>
  <c r="AV11" i="5" s="1"/>
  <c r="AW11" i="5" s="1"/>
  <c r="X11" i="5"/>
  <c r="Y11" i="5" s="1"/>
  <c r="AX11" i="5"/>
  <c r="AY11" i="5"/>
  <c r="AZ11" i="5"/>
  <c r="BA11" i="5"/>
  <c r="BB11" i="5"/>
  <c r="BC11" i="5"/>
  <c r="BD11" i="5"/>
  <c r="BE11" i="5"/>
  <c r="BF11" i="5"/>
  <c r="BG11" i="5"/>
  <c r="BH11" i="5"/>
  <c r="BI11" i="5"/>
  <c r="BJ11" i="5"/>
  <c r="BK11" i="5"/>
  <c r="BL11" i="5"/>
  <c r="X12" i="5"/>
  <c r="X13" i="5"/>
  <c r="X14" i="5"/>
  <c r="X15" i="5"/>
  <c r="X16" i="5"/>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D13" i="1"/>
  <c r="B14" i="1" l="1"/>
  <c r="B15" i="1"/>
  <c r="B16" i="1"/>
  <c r="B17" i="1"/>
  <c r="B18" i="1"/>
  <c r="B19" i="1"/>
  <c r="B20" i="1"/>
  <c r="B11" i="1"/>
  <c r="B12" i="1"/>
  <c r="B13" i="1"/>
  <c r="D21" i="1"/>
  <c r="D12" i="1"/>
  <c r="D14" i="1"/>
  <c r="D15" i="1"/>
  <c r="D16" i="1"/>
  <c r="D17" i="1"/>
  <c r="D18" i="1"/>
  <c r="D19" i="1"/>
  <c r="D20" i="1"/>
  <c r="D11" i="1"/>
  <c r="Z11" i="5" l="1"/>
  <c r="AA11" i="5" s="1"/>
  <c r="AB11" i="5" s="1"/>
  <c r="AC11" i="5"/>
  <c r="AD11" i="5"/>
  <c r="AE11" i="5"/>
  <c r="AF11" i="5"/>
  <c r="AG11" i="5"/>
  <c r="AH11" i="5"/>
  <c r="AI11" i="5"/>
  <c r="AJ11" i="5"/>
  <c r="AK11" i="5"/>
  <c r="AL11" i="5"/>
  <c r="AM11" i="5"/>
  <c r="AN11" i="5"/>
  <c r="AO11" i="5"/>
  <c r="AP11" i="5"/>
  <c r="AQ11" i="5"/>
  <c r="Y12" i="5"/>
  <c r="Z12" i="5" s="1"/>
  <c r="AA12" i="5" s="1"/>
  <c r="AB12" i="5" s="1"/>
  <c r="AC12" i="5" s="1"/>
  <c r="AD12" i="5" s="1"/>
  <c r="AE12" i="5" s="1"/>
  <c r="AF12" i="5" s="1"/>
  <c r="AG12" i="5" s="1"/>
  <c r="AH12" i="5"/>
  <c r="AI12" i="5"/>
  <c r="AJ12" i="5"/>
  <c r="AK12" i="5"/>
  <c r="AL12" i="5"/>
  <c r="AM12" i="5"/>
  <c r="AN12" i="5"/>
  <c r="AO12" i="5"/>
  <c r="AP12" i="5"/>
  <c r="AQ12" i="5"/>
  <c r="Y13" i="5"/>
  <c r="Z13" i="5" s="1"/>
  <c r="AA13" i="5" s="1"/>
  <c r="AB13" i="5" s="1"/>
  <c r="AC13" i="5" s="1"/>
  <c r="AD13" i="5" s="1"/>
  <c r="AE13" i="5"/>
  <c r="AF13" i="5"/>
  <c r="AG13" i="5"/>
  <c r="AH13" i="5"/>
  <c r="AI13" i="5"/>
  <c r="AJ13" i="5"/>
  <c r="AK13" i="5"/>
  <c r="AL13" i="5"/>
  <c r="AM13" i="5"/>
  <c r="AN13" i="5"/>
  <c r="AO13" i="5"/>
  <c r="AP13" i="5"/>
  <c r="AQ13" i="5"/>
  <c r="Y15" i="5"/>
  <c r="Z15" i="5" s="1"/>
  <c r="AA15" i="5" s="1"/>
  <c r="AB15" i="5" s="1"/>
  <c r="AC15" i="5" s="1"/>
  <c r="AD15" i="5" s="1"/>
  <c r="AE15" i="5" s="1"/>
  <c r="AF15" i="5" s="1"/>
  <c r="AG15" i="5"/>
  <c r="AH15" i="5"/>
  <c r="AI15" i="5"/>
  <c r="AJ15" i="5"/>
  <c r="AK15" i="5"/>
  <c r="AL15" i="5"/>
  <c r="AM15" i="5"/>
  <c r="AN15" i="5"/>
  <c r="AO15" i="5"/>
  <c r="AP15" i="5"/>
  <c r="AQ15" i="5"/>
  <c r="Y16" i="5"/>
  <c r="Z16" i="5" s="1"/>
  <c r="AA16" i="5" s="1"/>
  <c r="AB16" i="5" s="1"/>
  <c r="AC16" i="5" s="1"/>
  <c r="AD16" i="5" s="1"/>
  <c r="AE16" i="5" s="1"/>
  <c r="AF16" i="5" s="1"/>
  <c r="AG16" i="5"/>
  <c r="AH16" i="5"/>
  <c r="AI16" i="5"/>
  <c r="AJ16" i="5"/>
  <c r="AK16" i="5"/>
  <c r="AL16" i="5"/>
  <c r="AM16" i="5"/>
  <c r="AN16" i="5"/>
  <c r="AO16" i="5"/>
  <c r="AP16" i="5"/>
  <c r="AQ16" i="5"/>
  <c r="Y17" i="5"/>
  <c r="Z17" i="5" s="1"/>
  <c r="AA17" i="5" s="1"/>
  <c r="AB17" i="5" s="1"/>
  <c r="AC17" i="5" s="1"/>
  <c r="AD17" i="5" s="1"/>
  <c r="AE17" i="5" s="1"/>
  <c r="AF17" i="5" s="1"/>
  <c r="AG17" i="5" s="1"/>
  <c r="AH17" i="5" s="1"/>
  <c r="AI17" i="5"/>
  <c r="AJ17" i="5"/>
  <c r="AK17" i="5"/>
  <c r="AL17" i="5"/>
  <c r="AM17" i="5"/>
  <c r="AN17" i="5"/>
  <c r="AO17" i="5"/>
  <c r="AP17" i="5"/>
  <c r="AQ17" i="5"/>
  <c r="Y18" i="5"/>
  <c r="Z18" i="5" s="1"/>
  <c r="AA18" i="5" s="1"/>
  <c r="AB18" i="5" s="1"/>
  <c r="AC18" i="5" s="1"/>
  <c r="AD18" i="5" s="1"/>
  <c r="AE18" i="5" s="1"/>
  <c r="AF18" i="5" s="1"/>
  <c r="AG18" i="5"/>
  <c r="AH18" i="5" s="1"/>
  <c r="AI18" i="5" s="1"/>
  <c r="AJ18" i="5"/>
  <c r="AK18" i="5"/>
  <c r="AL18" i="5"/>
  <c r="AM18" i="5"/>
  <c r="AN18" i="5"/>
  <c r="AO18" i="5"/>
  <c r="AP18" i="5"/>
  <c r="AQ18" i="5"/>
  <c r="Y19" i="5"/>
  <c r="Z19" i="5" s="1"/>
  <c r="AA19" i="5" s="1"/>
  <c r="AB19" i="5" s="1"/>
  <c r="AC19" i="5" s="1"/>
  <c r="AD19" i="5" s="1"/>
  <c r="AE19" i="5" s="1"/>
  <c r="AF19" i="5" s="1"/>
  <c r="AG19" i="5" s="1"/>
  <c r="AH19" i="5" s="1"/>
  <c r="AI19" i="5" s="1"/>
  <c r="AJ19" i="5" s="1"/>
  <c r="AK19" i="5"/>
  <c r="AL19" i="5"/>
  <c r="AM19" i="5"/>
  <c r="AN19" i="5"/>
  <c r="AO19" i="5"/>
  <c r="AP19" i="5"/>
  <c r="AQ19" i="5"/>
  <c r="Y20" i="5"/>
  <c r="Z20" i="5" s="1"/>
  <c r="AA20" i="5" s="1"/>
  <c r="AB20" i="5" s="1"/>
  <c r="AC20" i="5" s="1"/>
  <c r="AD20" i="5" s="1"/>
  <c r="AE20" i="5" s="1"/>
  <c r="AF20" i="5" s="1"/>
  <c r="AG20" i="5" s="1"/>
  <c r="AH20" i="5" s="1"/>
  <c r="AI20" i="5" s="1"/>
  <c r="AJ20" i="5" s="1"/>
  <c r="AK20" i="5" s="1"/>
  <c r="AL20" i="5"/>
  <c r="AM20" i="5"/>
  <c r="AN20" i="5"/>
  <c r="AO20" i="5"/>
  <c r="AP20" i="5"/>
  <c r="AQ20" i="5"/>
  <c r="Y21" i="5"/>
  <c r="Z21" i="5" s="1"/>
  <c r="AA21" i="5" s="1"/>
  <c r="AB21" i="5" s="1"/>
  <c r="AC21" i="5" s="1"/>
  <c r="AD21" i="5" s="1"/>
  <c r="AE21" i="5" s="1"/>
  <c r="AF21" i="5" s="1"/>
  <c r="AG21" i="5" s="1"/>
  <c r="AH21" i="5" s="1"/>
  <c r="AI21" i="5" s="1"/>
  <c r="AJ21" i="5" s="1"/>
  <c r="AK21" i="5" s="1"/>
  <c r="AL21" i="5" s="1"/>
  <c r="AM21" i="5"/>
  <c r="AN21" i="5"/>
  <c r="AO21" i="5"/>
  <c r="AP21" i="5"/>
  <c r="AQ21" i="5"/>
  <c r="Y22" i="5"/>
  <c r="Z22" i="5" s="1"/>
  <c r="AA22" i="5" s="1"/>
  <c r="AB22" i="5" s="1"/>
  <c r="AC22" i="5" s="1"/>
  <c r="AD22" i="5" s="1"/>
  <c r="AE22" i="5" s="1"/>
  <c r="AF22" i="5" s="1"/>
  <c r="AG22" i="5" s="1"/>
  <c r="AH22" i="5" s="1"/>
  <c r="AI22" i="5" s="1"/>
  <c r="AJ22" i="5" s="1"/>
  <c r="AK22" i="5" s="1"/>
  <c r="AL22" i="5" s="1"/>
  <c r="AM22" i="5" s="1"/>
  <c r="AN22" i="5"/>
  <c r="AO22" i="5"/>
  <c r="AP22" i="5"/>
  <c r="AQ22" i="5"/>
  <c r="Y23" i="5"/>
  <c r="Z23" i="5"/>
  <c r="AA23" i="5" s="1"/>
  <c r="AB23" i="5" s="1"/>
  <c r="AC23" i="5" s="1"/>
  <c r="AD23" i="5" s="1"/>
  <c r="AE23" i="5" s="1"/>
  <c r="AF23" i="5" s="1"/>
  <c r="AG23" i="5" s="1"/>
  <c r="AH23" i="5" s="1"/>
  <c r="AI23" i="5" s="1"/>
  <c r="AJ23" i="5" s="1"/>
  <c r="AK23" i="5" s="1"/>
  <c r="AL23" i="5" s="1"/>
  <c r="AM23" i="5" s="1"/>
  <c r="AN23" i="5" s="1"/>
  <c r="AO23" i="5"/>
  <c r="AP23" i="5"/>
  <c r="AQ23" i="5"/>
  <c r="Y24" i="5"/>
  <c r="Z24" i="5" s="1"/>
  <c r="AA24" i="5" s="1"/>
  <c r="AB24" i="5" s="1"/>
  <c r="AC24" i="5" s="1"/>
  <c r="AD24" i="5" s="1"/>
  <c r="AE24" i="5" s="1"/>
  <c r="AF24" i="5" s="1"/>
  <c r="AG24" i="5" s="1"/>
  <c r="AH24" i="5" s="1"/>
  <c r="AI24" i="5" s="1"/>
  <c r="AJ24" i="5" s="1"/>
  <c r="AK24" i="5" s="1"/>
  <c r="AL24" i="5" s="1"/>
  <c r="AM24" i="5" s="1"/>
  <c r="AN24" i="5" s="1"/>
  <c r="AO24" i="5" s="1"/>
  <c r="AP24" i="5"/>
  <c r="AQ24" i="5"/>
  <c r="Y25" i="5"/>
  <c r="Z25" i="5"/>
  <c r="AA25" i="5" s="1"/>
  <c r="AB25" i="5" s="1"/>
  <c r="AC25" i="5"/>
  <c r="AD25" i="5" s="1"/>
  <c r="AE25" i="5" s="1"/>
  <c r="AF25" i="5" s="1"/>
  <c r="AG25" i="5" s="1"/>
  <c r="AH25" i="5" s="1"/>
  <c r="AI25" i="5" s="1"/>
  <c r="AJ25" i="5" s="1"/>
  <c r="AK25" i="5" s="1"/>
  <c r="AL25" i="5" s="1"/>
  <c r="AM25" i="5" s="1"/>
  <c r="AN25" i="5" s="1"/>
  <c r="AO25" i="5" s="1"/>
  <c r="AP25" i="5" s="1"/>
  <c r="AQ25" i="5"/>
  <c r="Y26" i="5"/>
  <c r="Z26" i="5" s="1"/>
  <c r="AA26" i="5" s="1"/>
  <c r="AB26" i="5" s="1"/>
  <c r="AC26" i="5" s="1"/>
  <c r="AD26" i="5" s="1"/>
  <c r="AE26" i="5" s="1"/>
  <c r="AF26" i="5" s="1"/>
  <c r="AG26" i="5"/>
  <c r="AH26" i="5" s="1"/>
  <c r="AI26" i="5" s="1"/>
  <c r="AJ26" i="5" s="1"/>
  <c r="AK26" i="5" s="1"/>
  <c r="AL26" i="5" s="1"/>
  <c r="AM26" i="5" s="1"/>
  <c r="AN26" i="5" s="1"/>
  <c r="AO26" i="5" s="1"/>
  <c r="AP26" i="5" s="1"/>
  <c r="AQ26" i="5" s="1"/>
  <c r="Y27" i="5"/>
  <c r="Z27" i="5"/>
  <c r="AA27" i="5" s="1"/>
  <c r="AB27" i="5" s="1"/>
  <c r="AC27" i="5" s="1"/>
  <c r="AD27" i="5" s="1"/>
  <c r="AE27" i="5" s="1"/>
  <c r="AF27" i="5" s="1"/>
  <c r="AG27" i="5" s="1"/>
  <c r="AH27" i="5" s="1"/>
  <c r="AI27" i="5" s="1"/>
  <c r="AJ27" i="5" s="1"/>
  <c r="AK27" i="5" s="1"/>
  <c r="AL27" i="5" s="1"/>
  <c r="AM27" i="5" s="1"/>
  <c r="AN27" i="5" s="1"/>
  <c r="AO27" i="5" s="1"/>
  <c r="AP27" i="5" s="1"/>
  <c r="AQ27" i="5" s="1"/>
  <c r="Y28" i="5"/>
  <c r="Z28" i="5" s="1"/>
  <c r="AA28" i="5" s="1"/>
  <c r="AB28" i="5" s="1"/>
  <c r="AC28" i="5" s="1"/>
  <c r="AD28" i="5" s="1"/>
  <c r="AE28" i="5" s="1"/>
  <c r="AF28" i="5" s="1"/>
  <c r="AG28" i="5" s="1"/>
  <c r="AH28" i="5" s="1"/>
  <c r="AI28" i="5" s="1"/>
  <c r="AJ28" i="5" s="1"/>
  <c r="AK28" i="5" s="1"/>
  <c r="AL28" i="5" s="1"/>
  <c r="AM28" i="5" s="1"/>
  <c r="AN28" i="5" s="1"/>
  <c r="AO28" i="5" s="1"/>
  <c r="AP28" i="5" s="1"/>
  <c r="AQ28" i="5" s="1"/>
  <c r="Y29" i="5"/>
  <c r="Z29" i="5"/>
  <c r="AA29" i="5" s="1"/>
  <c r="AB29" i="5" s="1"/>
  <c r="AC29" i="5"/>
  <c r="AD29" i="5" s="1"/>
  <c r="AE29" i="5" s="1"/>
  <c r="AF29" i="5" s="1"/>
  <c r="AG29" i="5" s="1"/>
  <c r="AH29" i="5" s="1"/>
  <c r="AI29" i="5" s="1"/>
  <c r="AJ29" i="5" s="1"/>
  <c r="AK29" i="5"/>
  <c r="AL29" i="5" s="1"/>
  <c r="AM29" i="5" s="1"/>
  <c r="AN29" i="5" s="1"/>
  <c r="AO29" i="5" s="1"/>
  <c r="AP29" i="5" s="1"/>
  <c r="AQ29" i="5" s="1"/>
  <c r="Y30" i="5"/>
  <c r="Z30" i="5" s="1"/>
  <c r="AA30" i="5" s="1"/>
  <c r="AB30" i="5" s="1"/>
  <c r="AC30" i="5" s="1"/>
  <c r="AD30" i="5" s="1"/>
  <c r="AE30" i="5" s="1"/>
  <c r="AF30" i="5" s="1"/>
  <c r="AG30" i="5" s="1"/>
  <c r="AH30" i="5" s="1"/>
  <c r="AI30" i="5" s="1"/>
  <c r="AJ30" i="5" s="1"/>
  <c r="AK30" i="5" s="1"/>
  <c r="AL30" i="5" s="1"/>
  <c r="AM30" i="5" s="1"/>
  <c r="AN30" i="5" s="1"/>
  <c r="AO30" i="5" s="1"/>
  <c r="AP30" i="5" s="1"/>
  <c r="AQ30" i="5" s="1"/>
  <c r="Y31" i="5"/>
  <c r="Z31" i="5"/>
  <c r="AA31" i="5" s="1"/>
  <c r="AB31" i="5" s="1"/>
  <c r="AC31" i="5"/>
  <c r="AD31" i="5" s="1"/>
  <c r="AE31" i="5" s="1"/>
  <c r="AF31" i="5" s="1"/>
  <c r="AG31" i="5" s="1"/>
  <c r="AH31" i="5" s="1"/>
  <c r="AI31" i="5" s="1"/>
  <c r="AJ31" i="5" s="1"/>
  <c r="AK31" i="5"/>
  <c r="AL31" i="5" s="1"/>
  <c r="AM31" i="5" s="1"/>
  <c r="AN31" i="5" s="1"/>
  <c r="AO31" i="5" s="1"/>
  <c r="AP31" i="5" s="1"/>
  <c r="AQ31" i="5" s="1"/>
  <c r="Y32" i="5"/>
  <c r="Z32" i="5" s="1"/>
  <c r="AA32" i="5" s="1"/>
  <c r="AB32" i="5" s="1"/>
  <c r="AC32" i="5" s="1"/>
  <c r="AD32" i="5" s="1"/>
  <c r="AE32" i="5" s="1"/>
  <c r="AF32" i="5" s="1"/>
  <c r="AG32" i="5"/>
  <c r="AH32" i="5" s="1"/>
  <c r="AI32" i="5" s="1"/>
  <c r="AJ32" i="5" s="1"/>
  <c r="AK32" i="5" s="1"/>
  <c r="AL32" i="5" s="1"/>
  <c r="AM32" i="5" s="1"/>
  <c r="AN32" i="5" s="1"/>
  <c r="AO32" i="5" s="1"/>
  <c r="AP32" i="5" s="1"/>
  <c r="AQ32" i="5" s="1"/>
  <c r="Y33" i="5"/>
  <c r="Z33" i="5"/>
  <c r="AA33" i="5" s="1"/>
  <c r="AB33" i="5" s="1"/>
  <c r="AC33" i="5"/>
  <c r="AD33" i="5" s="1"/>
  <c r="AE33" i="5" s="1"/>
  <c r="AF33" i="5" s="1"/>
  <c r="AG33" i="5" s="1"/>
  <c r="AH33" i="5" s="1"/>
  <c r="AI33" i="5" s="1"/>
  <c r="AJ33" i="5" s="1"/>
  <c r="AK33" i="5" s="1"/>
  <c r="AL33" i="5" s="1"/>
  <c r="AM33" i="5" s="1"/>
  <c r="AN33" i="5" s="1"/>
  <c r="AO33" i="5" s="1"/>
  <c r="AP33" i="5" s="1"/>
  <c r="AQ33" i="5" s="1"/>
  <c r="Y34" i="5"/>
  <c r="Z34" i="5" s="1"/>
  <c r="AA34" i="5" s="1"/>
  <c r="AB34" i="5" s="1"/>
  <c r="AC34" i="5" s="1"/>
  <c r="AD34" i="5" s="1"/>
  <c r="AE34" i="5" s="1"/>
  <c r="AF34" i="5" s="1"/>
  <c r="AG34" i="5" s="1"/>
  <c r="AH34" i="5" s="1"/>
  <c r="AI34" i="5" s="1"/>
  <c r="AJ34" i="5" s="1"/>
  <c r="AK34" i="5" s="1"/>
  <c r="AL34" i="5" s="1"/>
  <c r="AM34" i="5" s="1"/>
  <c r="AN34" i="5" s="1"/>
  <c r="AO34" i="5" s="1"/>
  <c r="AP34" i="5" s="1"/>
  <c r="AQ34" i="5" s="1"/>
  <c r="Y35" i="5"/>
  <c r="Z35" i="5" s="1"/>
  <c r="AA35" i="5" s="1"/>
  <c r="AB35" i="5" s="1"/>
  <c r="AC35" i="5"/>
  <c r="AD35" i="5" s="1"/>
  <c r="AE35" i="5" s="1"/>
  <c r="AF35" i="5" s="1"/>
  <c r="AG35" i="5" s="1"/>
  <c r="AH35" i="5" s="1"/>
  <c r="AI35" i="5" s="1"/>
  <c r="AJ35" i="5" s="1"/>
  <c r="AK35" i="5" s="1"/>
  <c r="AL35" i="5" s="1"/>
  <c r="AM35" i="5" s="1"/>
  <c r="AN35" i="5" s="1"/>
  <c r="AO35" i="5" s="1"/>
  <c r="AP35" i="5" s="1"/>
  <c r="AQ35" i="5" s="1"/>
  <c r="Y36" i="5"/>
  <c r="Z36" i="5" s="1"/>
  <c r="AA36" i="5" s="1"/>
  <c r="AB36" i="5" s="1"/>
  <c r="AC36" i="5" s="1"/>
  <c r="AD36" i="5" s="1"/>
  <c r="AE36" i="5" s="1"/>
  <c r="AF36" i="5" s="1"/>
  <c r="AG36" i="5" s="1"/>
  <c r="AH36" i="5" s="1"/>
  <c r="AI36" i="5" s="1"/>
  <c r="AJ36" i="5" s="1"/>
  <c r="AK36" i="5" s="1"/>
  <c r="AL36" i="5" s="1"/>
  <c r="AM36" i="5" s="1"/>
  <c r="AN36" i="5" s="1"/>
  <c r="AO36" i="5" s="1"/>
  <c r="AP36" i="5" s="1"/>
  <c r="AQ36" i="5" s="1"/>
  <c r="Y37" i="5"/>
  <c r="Z37" i="5"/>
  <c r="AA37" i="5" s="1"/>
  <c r="AB37" i="5" s="1"/>
  <c r="AC37" i="5" s="1"/>
  <c r="AD37" i="5" s="1"/>
  <c r="AE37" i="5" s="1"/>
  <c r="AF37" i="5" s="1"/>
  <c r="AG37" i="5" s="1"/>
  <c r="AH37" i="5" s="1"/>
  <c r="AI37" i="5" s="1"/>
  <c r="AJ37" i="5" s="1"/>
  <c r="AK37" i="5" s="1"/>
  <c r="AL37" i="5" s="1"/>
  <c r="AM37" i="5" s="1"/>
  <c r="AN37" i="5" s="1"/>
  <c r="AO37" i="5" s="1"/>
  <c r="AP37" i="5" s="1"/>
  <c r="AQ37" i="5" s="1"/>
  <c r="Y38" i="5"/>
  <c r="Z38" i="5" s="1"/>
  <c r="AA38" i="5" s="1"/>
  <c r="AB38" i="5" s="1"/>
  <c r="AC38" i="5" s="1"/>
  <c r="AD38" i="5" s="1"/>
  <c r="AE38" i="5" s="1"/>
  <c r="AF38" i="5" s="1"/>
  <c r="AG38" i="5" s="1"/>
  <c r="AH38" i="5" s="1"/>
  <c r="AI38" i="5" s="1"/>
  <c r="AJ38" i="5" s="1"/>
  <c r="AK38" i="5" s="1"/>
  <c r="AL38" i="5" s="1"/>
  <c r="AM38" i="5" s="1"/>
  <c r="AN38" i="5" s="1"/>
  <c r="AO38" i="5" s="1"/>
  <c r="AP38" i="5" s="1"/>
  <c r="AQ38" i="5" s="1"/>
  <c r="Y39" i="5"/>
  <c r="Z39" i="5" s="1"/>
  <c r="AA39" i="5" s="1"/>
  <c r="AB39" i="5" s="1"/>
  <c r="AC39" i="5" s="1"/>
  <c r="AD39" i="5" s="1"/>
  <c r="AE39" i="5" s="1"/>
  <c r="AF39" i="5" s="1"/>
  <c r="AG39" i="5" s="1"/>
  <c r="AH39" i="5" s="1"/>
  <c r="AI39" i="5" s="1"/>
  <c r="AJ39" i="5" s="1"/>
  <c r="AK39" i="5" s="1"/>
  <c r="AL39" i="5" s="1"/>
  <c r="AM39" i="5" s="1"/>
  <c r="AN39" i="5" s="1"/>
  <c r="AO39" i="5" s="1"/>
  <c r="AP39" i="5" s="1"/>
  <c r="AQ39" i="5" s="1"/>
  <c r="Y40" i="5"/>
  <c r="Z40" i="5" s="1"/>
  <c r="AA40" i="5" s="1"/>
  <c r="AB40" i="5" s="1"/>
  <c r="AC40" i="5" s="1"/>
  <c r="AD40" i="5" s="1"/>
  <c r="AE40" i="5" s="1"/>
  <c r="AF40" i="5" s="1"/>
  <c r="AG40" i="5" s="1"/>
  <c r="AH40" i="5" s="1"/>
  <c r="AI40" i="5" s="1"/>
  <c r="AJ40" i="5" s="1"/>
  <c r="AK40" i="5" s="1"/>
  <c r="AL40" i="5" s="1"/>
  <c r="AM40" i="5" s="1"/>
  <c r="AN40" i="5" s="1"/>
  <c r="AO40" i="5" s="1"/>
  <c r="AP40" i="5" s="1"/>
  <c r="AQ40" i="5" s="1"/>
  <c r="Y41" i="5"/>
  <c r="Z41" i="5" s="1"/>
  <c r="AA41" i="5" s="1"/>
  <c r="AB41" i="5" s="1"/>
  <c r="AC41" i="5" s="1"/>
  <c r="AD41" i="5" s="1"/>
  <c r="AE41" i="5" s="1"/>
  <c r="AF41" i="5" s="1"/>
  <c r="AG41" i="5" s="1"/>
  <c r="AH41" i="5" s="1"/>
  <c r="AI41" i="5" s="1"/>
  <c r="AJ41" i="5" s="1"/>
  <c r="AK41" i="5" s="1"/>
  <c r="AL41" i="5" s="1"/>
  <c r="AM41" i="5" s="1"/>
  <c r="AN41" i="5" s="1"/>
  <c r="AO41" i="5" s="1"/>
  <c r="AP41" i="5" s="1"/>
  <c r="AQ41" i="5" s="1"/>
  <c r="Y42" i="5"/>
  <c r="Z42" i="5" s="1"/>
  <c r="AA42" i="5" s="1"/>
  <c r="AB42" i="5" s="1"/>
  <c r="AC42" i="5" s="1"/>
  <c r="AD42" i="5" s="1"/>
  <c r="AE42" i="5" s="1"/>
  <c r="AF42" i="5" s="1"/>
  <c r="AG42" i="5" s="1"/>
  <c r="AH42" i="5" s="1"/>
  <c r="AI42" i="5" s="1"/>
  <c r="AJ42" i="5" s="1"/>
  <c r="AK42" i="5" s="1"/>
  <c r="AL42" i="5" s="1"/>
  <c r="AM42" i="5" s="1"/>
  <c r="AN42" i="5" s="1"/>
  <c r="AO42" i="5" s="1"/>
  <c r="AP42" i="5" s="1"/>
  <c r="AQ42" i="5" s="1"/>
  <c r="Y43" i="5"/>
  <c r="Z43" i="5" s="1"/>
  <c r="AA43" i="5" s="1"/>
  <c r="AB43" i="5" s="1"/>
  <c r="AC43" i="5" s="1"/>
  <c r="AD43" i="5" s="1"/>
  <c r="AE43" i="5" s="1"/>
  <c r="AF43" i="5" s="1"/>
  <c r="AG43" i="5" s="1"/>
  <c r="AH43" i="5" s="1"/>
  <c r="AI43" i="5" s="1"/>
  <c r="AJ43" i="5" s="1"/>
  <c r="AK43" i="5" s="1"/>
  <c r="AL43" i="5" s="1"/>
  <c r="AM43" i="5" s="1"/>
  <c r="AN43" i="5" s="1"/>
  <c r="AO43" i="5" s="1"/>
  <c r="AP43" i="5" s="1"/>
  <c r="AQ43" i="5" s="1"/>
  <c r="Y44" i="5"/>
  <c r="Z44" i="5" s="1"/>
  <c r="AA44" i="5" s="1"/>
  <c r="AB44" i="5" s="1"/>
  <c r="AC44" i="5" s="1"/>
  <c r="AD44" i="5" s="1"/>
  <c r="AE44" i="5" s="1"/>
  <c r="AF44" i="5" s="1"/>
  <c r="AG44" i="5" s="1"/>
  <c r="AH44" i="5" s="1"/>
  <c r="AI44" i="5" s="1"/>
  <c r="AJ44" i="5" s="1"/>
  <c r="AK44" i="5" s="1"/>
  <c r="AL44" i="5" s="1"/>
  <c r="AM44" i="5" s="1"/>
  <c r="AN44" i="5" s="1"/>
  <c r="AO44" i="5" s="1"/>
  <c r="AP44" i="5" s="1"/>
  <c r="AQ44" i="5" s="1"/>
  <c r="Y45" i="5"/>
  <c r="Z45" i="5" s="1"/>
  <c r="AA45" i="5" s="1"/>
  <c r="AB45" i="5" s="1"/>
  <c r="AC45" i="5" s="1"/>
  <c r="AD45" i="5" s="1"/>
  <c r="AE45" i="5" s="1"/>
  <c r="AF45" i="5" s="1"/>
  <c r="AG45" i="5" s="1"/>
  <c r="AH45" i="5" s="1"/>
  <c r="AI45" i="5" s="1"/>
  <c r="AJ45" i="5" s="1"/>
  <c r="AK45" i="5" s="1"/>
  <c r="AL45" i="5" s="1"/>
  <c r="AM45" i="5" s="1"/>
  <c r="AN45" i="5" s="1"/>
  <c r="AO45" i="5" s="1"/>
  <c r="AP45" i="5" s="1"/>
  <c r="AQ45" i="5" s="1"/>
  <c r="Y46" i="5"/>
  <c r="Z46" i="5" s="1"/>
  <c r="AA46" i="5" s="1"/>
  <c r="AB46" i="5" s="1"/>
  <c r="AC46" i="5" s="1"/>
  <c r="AD46" i="5" s="1"/>
  <c r="AE46" i="5" s="1"/>
  <c r="AF46" i="5" s="1"/>
  <c r="AG46" i="5" s="1"/>
  <c r="AH46" i="5" s="1"/>
  <c r="AI46" i="5" s="1"/>
  <c r="AJ46" i="5" s="1"/>
  <c r="AK46" i="5" s="1"/>
  <c r="AL46" i="5" s="1"/>
  <c r="AM46" i="5" s="1"/>
  <c r="AN46" i="5" s="1"/>
  <c r="AO46" i="5" s="1"/>
  <c r="AP46" i="5" s="1"/>
  <c r="AQ46" i="5" s="1"/>
  <c r="Y47" i="5"/>
  <c r="Z47" i="5" s="1"/>
  <c r="AA47" i="5" s="1"/>
  <c r="AB47" i="5" s="1"/>
  <c r="AC47" i="5" s="1"/>
  <c r="AD47" i="5" s="1"/>
  <c r="AE47" i="5" s="1"/>
  <c r="AF47" i="5" s="1"/>
  <c r="AG47" i="5" s="1"/>
  <c r="AH47" i="5" s="1"/>
  <c r="AI47" i="5" s="1"/>
  <c r="AJ47" i="5" s="1"/>
  <c r="AK47" i="5" s="1"/>
  <c r="AL47" i="5" s="1"/>
  <c r="AM47" i="5" s="1"/>
  <c r="AN47" i="5" s="1"/>
  <c r="AO47" i="5" s="1"/>
  <c r="AP47" i="5" s="1"/>
  <c r="AQ47" i="5" s="1"/>
  <c r="Y48" i="5"/>
  <c r="Z48" i="5" s="1"/>
  <c r="AA48" i="5" s="1"/>
  <c r="AB48" i="5" s="1"/>
  <c r="AC48" i="5" s="1"/>
  <c r="AD48" i="5" s="1"/>
  <c r="AE48" i="5" s="1"/>
  <c r="AF48" i="5" s="1"/>
  <c r="AG48" i="5" s="1"/>
  <c r="AH48" i="5" s="1"/>
  <c r="AI48" i="5" s="1"/>
  <c r="AJ48" i="5" s="1"/>
  <c r="AK48" i="5" s="1"/>
  <c r="AL48" i="5" s="1"/>
  <c r="AM48" i="5" s="1"/>
  <c r="AN48" i="5" s="1"/>
  <c r="AO48" i="5" s="1"/>
  <c r="AP48" i="5" s="1"/>
  <c r="AQ48" i="5" s="1"/>
  <c r="Y49" i="5"/>
  <c r="Z49" i="5" s="1"/>
  <c r="AA49" i="5" s="1"/>
  <c r="AB49" i="5" s="1"/>
  <c r="AC49" i="5" s="1"/>
  <c r="AD49" i="5" s="1"/>
  <c r="AE49" i="5" s="1"/>
  <c r="AF49" i="5" s="1"/>
  <c r="AG49" i="5" s="1"/>
  <c r="AH49" i="5" s="1"/>
  <c r="AI49" i="5" s="1"/>
  <c r="AJ49" i="5" s="1"/>
  <c r="AK49" i="5" s="1"/>
  <c r="AL49" i="5" s="1"/>
  <c r="AM49" i="5" s="1"/>
  <c r="AN49" i="5" s="1"/>
  <c r="AO49" i="5" s="1"/>
  <c r="AP49" i="5" s="1"/>
  <c r="AQ49" i="5" s="1"/>
  <c r="Y50" i="5"/>
  <c r="Z50" i="5" s="1"/>
  <c r="AA50" i="5" s="1"/>
  <c r="AB50" i="5" s="1"/>
  <c r="AC50" i="5" s="1"/>
  <c r="AD50" i="5" s="1"/>
  <c r="AE50" i="5" s="1"/>
  <c r="AF50" i="5" s="1"/>
  <c r="AG50" i="5" s="1"/>
  <c r="AH50" i="5" s="1"/>
  <c r="AI50" i="5" s="1"/>
  <c r="AJ50" i="5" s="1"/>
  <c r="AK50" i="5" s="1"/>
  <c r="AL50" i="5" s="1"/>
  <c r="AM50" i="5" s="1"/>
  <c r="AN50" i="5" s="1"/>
  <c r="AO50" i="5" s="1"/>
  <c r="AP50" i="5" s="1"/>
  <c r="AQ50" i="5" s="1"/>
  <c r="AT15" i="5"/>
  <c r="BB15" i="5"/>
  <c r="BC15" i="5"/>
  <c r="BD15" i="5"/>
  <c r="BE15" i="5"/>
  <c r="BF15" i="5"/>
  <c r="BG15" i="5"/>
  <c r="BH15" i="5"/>
  <c r="BI15" i="5"/>
  <c r="BJ15" i="5"/>
  <c r="BK15" i="5"/>
  <c r="BL15" i="5"/>
  <c r="AT16" i="5"/>
  <c r="AU16" i="5" s="1"/>
  <c r="AV16" i="5" s="1"/>
  <c r="AW16" i="5" s="1"/>
  <c r="AX16" i="5" s="1"/>
  <c r="AY16" i="5" s="1"/>
  <c r="AZ16" i="5" s="1"/>
  <c r="BA16" i="5" s="1"/>
  <c r="BB16" i="5" s="1"/>
  <c r="BC16" i="5"/>
  <c r="BD16" i="5"/>
  <c r="BE16" i="5"/>
  <c r="BF16" i="5"/>
  <c r="BG16" i="5"/>
  <c r="BH16" i="5"/>
  <c r="BI16" i="5"/>
  <c r="BJ16" i="5"/>
  <c r="BK16" i="5"/>
  <c r="BL16" i="5"/>
  <c r="AT17" i="5"/>
  <c r="AU17" i="5" s="1"/>
  <c r="AV17" i="5" s="1"/>
  <c r="AW17" i="5" s="1"/>
  <c r="AX17" i="5" s="1"/>
  <c r="AY17" i="5" s="1"/>
  <c r="AZ17" i="5" s="1"/>
  <c r="BA17" i="5" s="1"/>
  <c r="BB17" i="5" s="1"/>
  <c r="BC17" i="5" s="1"/>
  <c r="BD17" i="5"/>
  <c r="BE17" i="5"/>
  <c r="BF17" i="5"/>
  <c r="BG17" i="5"/>
  <c r="BH17" i="5"/>
  <c r="BI17" i="5"/>
  <c r="BJ17" i="5"/>
  <c r="BK17" i="5"/>
  <c r="BL17" i="5"/>
  <c r="AT18" i="5"/>
  <c r="AU18" i="5" s="1"/>
  <c r="AV18" i="5" s="1"/>
  <c r="AW18" i="5" s="1"/>
  <c r="AX18" i="5" s="1"/>
  <c r="AY18" i="5" s="1"/>
  <c r="AZ18" i="5" s="1"/>
  <c r="BA18" i="5" s="1"/>
  <c r="BB18" i="5" s="1"/>
  <c r="BC18" i="5" s="1"/>
  <c r="BD18" i="5" s="1"/>
  <c r="BE18" i="5"/>
  <c r="BF18" i="5"/>
  <c r="BG18" i="5"/>
  <c r="BH18" i="5"/>
  <c r="BI18" i="5"/>
  <c r="BJ18" i="5"/>
  <c r="BK18" i="5"/>
  <c r="BL18" i="5"/>
  <c r="AT19" i="5"/>
  <c r="AU19" i="5" s="1"/>
  <c r="AV19" i="5" s="1"/>
  <c r="AW19" i="5" s="1"/>
  <c r="AX19" i="5" s="1"/>
  <c r="AY19" i="5" s="1"/>
  <c r="AZ19" i="5" s="1"/>
  <c r="BA19" i="5" s="1"/>
  <c r="BB19" i="5" s="1"/>
  <c r="BC19" i="5" s="1"/>
  <c r="BD19" i="5" s="1"/>
  <c r="BE19" i="5" s="1"/>
  <c r="BF19" i="5"/>
  <c r="BG19" i="5"/>
  <c r="BH19" i="5"/>
  <c r="BI19" i="5"/>
  <c r="BJ19" i="5"/>
  <c r="BK19" i="5"/>
  <c r="BL19" i="5"/>
  <c r="AT20" i="5"/>
  <c r="AU20" i="5" s="1"/>
  <c r="AV20" i="5"/>
  <c r="AW20" i="5" s="1"/>
  <c r="AX20" i="5" s="1"/>
  <c r="AY20" i="5" s="1"/>
  <c r="AZ20" i="5" s="1"/>
  <c r="BA20" i="5" s="1"/>
  <c r="BB20" i="5" s="1"/>
  <c r="BC20" i="5" s="1"/>
  <c r="BD20" i="5" s="1"/>
  <c r="BE20" i="5" s="1"/>
  <c r="BF20" i="5" s="1"/>
  <c r="BG20" i="5"/>
  <c r="BH20" i="5"/>
  <c r="BI20" i="5"/>
  <c r="BJ20" i="5"/>
  <c r="BK20" i="5"/>
  <c r="BL20" i="5"/>
  <c r="AT21" i="5"/>
  <c r="AU21" i="5" s="1"/>
  <c r="AV21" i="5" s="1"/>
  <c r="AW21" i="5" s="1"/>
  <c r="AX21" i="5" s="1"/>
  <c r="AY21" i="5" s="1"/>
  <c r="AZ21" i="5" s="1"/>
  <c r="BA21" i="5" s="1"/>
  <c r="BB21" i="5" s="1"/>
  <c r="BC21" i="5" s="1"/>
  <c r="BD21" i="5" s="1"/>
  <c r="BE21" i="5" s="1"/>
  <c r="BF21" i="5" s="1"/>
  <c r="BG21" i="5" s="1"/>
  <c r="BH21" i="5"/>
  <c r="BI21" i="5"/>
  <c r="BJ21" i="5"/>
  <c r="BK21" i="5"/>
  <c r="BL21" i="5"/>
  <c r="AT22" i="5"/>
  <c r="AU22" i="5" s="1"/>
  <c r="AV22" i="5" s="1"/>
  <c r="AW22" i="5" s="1"/>
  <c r="AX22" i="5" s="1"/>
  <c r="AY22" i="5" s="1"/>
  <c r="AZ22" i="5" s="1"/>
  <c r="BA22" i="5" s="1"/>
  <c r="BB22" i="5" s="1"/>
  <c r="BC22" i="5" s="1"/>
  <c r="BD22" i="5" s="1"/>
  <c r="BE22" i="5" s="1"/>
  <c r="BF22" i="5" s="1"/>
  <c r="BG22" i="5" s="1"/>
  <c r="BH22" i="5" s="1"/>
  <c r="BI22" i="5"/>
  <c r="BJ22" i="5"/>
  <c r="BK22" i="5"/>
  <c r="BL22" i="5"/>
  <c r="AT23" i="5"/>
  <c r="AU23" i="5" s="1"/>
  <c r="AV23" i="5" s="1"/>
  <c r="AW23" i="5" s="1"/>
  <c r="AX23" i="5" s="1"/>
  <c r="AY23" i="5" s="1"/>
  <c r="AZ23" i="5" s="1"/>
  <c r="BA23" i="5" s="1"/>
  <c r="BB23" i="5" s="1"/>
  <c r="BC23" i="5" s="1"/>
  <c r="BD23" i="5" s="1"/>
  <c r="BE23" i="5" s="1"/>
  <c r="BF23" i="5" s="1"/>
  <c r="BG23" i="5" s="1"/>
  <c r="BH23" i="5" s="1"/>
  <c r="BI23" i="5" s="1"/>
  <c r="BJ23" i="5"/>
  <c r="BK23" i="5"/>
  <c r="BL23" i="5"/>
  <c r="AT24" i="5"/>
  <c r="AU24" i="5" s="1"/>
  <c r="AV24" i="5" s="1"/>
  <c r="AW24" i="5" s="1"/>
  <c r="AX24" i="5" s="1"/>
  <c r="AY24" i="5" s="1"/>
  <c r="AZ24" i="5" s="1"/>
  <c r="BA24" i="5" s="1"/>
  <c r="BB24" i="5" s="1"/>
  <c r="BC24" i="5" s="1"/>
  <c r="BD24" i="5" s="1"/>
  <c r="BE24" i="5" s="1"/>
  <c r="BF24" i="5" s="1"/>
  <c r="BG24" i="5" s="1"/>
  <c r="BH24" i="5" s="1"/>
  <c r="BI24" i="5" s="1"/>
  <c r="BJ24" i="5" s="1"/>
  <c r="BK24" i="5"/>
  <c r="BL24" i="5"/>
  <c r="AT25" i="5"/>
  <c r="AU25" i="5" s="1"/>
  <c r="AV25" i="5" s="1"/>
  <c r="AW25" i="5" s="1"/>
  <c r="AX25" i="5" s="1"/>
  <c r="AY25" i="5" s="1"/>
  <c r="AZ25" i="5" s="1"/>
  <c r="BA25" i="5" s="1"/>
  <c r="BB25" i="5" s="1"/>
  <c r="BC25" i="5" s="1"/>
  <c r="BD25" i="5" s="1"/>
  <c r="BE25" i="5" s="1"/>
  <c r="BF25" i="5" s="1"/>
  <c r="BG25" i="5" s="1"/>
  <c r="BH25" i="5" s="1"/>
  <c r="BI25" i="5" s="1"/>
  <c r="BJ25" i="5" s="1"/>
  <c r="BK25" i="5" s="1"/>
  <c r="BL25" i="5"/>
  <c r="AT26" i="5"/>
  <c r="AU26" i="5" s="1"/>
  <c r="AV26" i="5"/>
  <c r="AW26" i="5" s="1"/>
  <c r="AX26" i="5" s="1"/>
  <c r="AY26" i="5" s="1"/>
  <c r="AZ26" i="5" s="1"/>
  <c r="BA26" i="5" s="1"/>
  <c r="BB26" i="5" s="1"/>
  <c r="BC26" i="5" s="1"/>
  <c r="BD26" i="5"/>
  <c r="BE26" i="5" s="1"/>
  <c r="BF26" i="5" s="1"/>
  <c r="BG26" i="5" s="1"/>
  <c r="BH26" i="5" s="1"/>
  <c r="BI26" i="5" s="1"/>
  <c r="BJ26" i="5" s="1"/>
  <c r="BK26" i="5" s="1"/>
  <c r="BL26" i="5" s="1"/>
  <c r="AT27" i="5"/>
  <c r="AU27" i="5" s="1"/>
  <c r="AV27" i="5" s="1"/>
  <c r="AW27" i="5" s="1"/>
  <c r="AX27" i="5" s="1"/>
  <c r="AY27" i="5" s="1"/>
  <c r="AZ27" i="5" s="1"/>
  <c r="BA27" i="5" s="1"/>
  <c r="BB27" i="5" s="1"/>
  <c r="BC27" i="5" s="1"/>
  <c r="BD27" i="5" s="1"/>
  <c r="BE27" i="5" s="1"/>
  <c r="BF27" i="5" s="1"/>
  <c r="BG27" i="5" s="1"/>
  <c r="BH27" i="5" s="1"/>
  <c r="BI27" i="5" s="1"/>
  <c r="BJ27" i="5" s="1"/>
  <c r="BK27" i="5" s="1"/>
  <c r="BL27" i="5" s="1"/>
  <c r="AT28" i="5"/>
  <c r="AU28" i="5" s="1"/>
  <c r="AV28" i="5" s="1"/>
  <c r="AW28" i="5" s="1"/>
  <c r="AX28" i="5" s="1"/>
  <c r="AY28" i="5" s="1"/>
  <c r="AZ28" i="5" s="1"/>
  <c r="BA28" i="5" s="1"/>
  <c r="BB28" i="5" s="1"/>
  <c r="BC28" i="5" s="1"/>
  <c r="BD28" i="5" s="1"/>
  <c r="BE28" i="5" s="1"/>
  <c r="BF28" i="5" s="1"/>
  <c r="BG28" i="5" s="1"/>
  <c r="BH28" i="5" s="1"/>
  <c r="BI28" i="5" s="1"/>
  <c r="BJ28" i="5" s="1"/>
  <c r="BK28" i="5" s="1"/>
  <c r="BL28" i="5" s="1"/>
  <c r="AT29" i="5"/>
  <c r="AU29" i="5"/>
  <c r="AV29" i="5" s="1"/>
  <c r="AW29" i="5" s="1"/>
  <c r="AX29" i="5" s="1"/>
  <c r="AY29" i="5" s="1"/>
  <c r="AZ29" i="5" s="1"/>
  <c r="BA29" i="5" s="1"/>
  <c r="BB29" i="5" s="1"/>
  <c r="BC29" i="5" s="1"/>
  <c r="BD29" i="5" s="1"/>
  <c r="BE29" i="5" s="1"/>
  <c r="BF29" i="5" s="1"/>
  <c r="BG29" i="5" s="1"/>
  <c r="BH29" i="5" s="1"/>
  <c r="BI29" i="5" s="1"/>
  <c r="BJ29" i="5" s="1"/>
  <c r="BK29" i="5" s="1"/>
  <c r="BL29" i="5" s="1"/>
  <c r="AT30" i="5"/>
  <c r="AU30" i="5" s="1"/>
  <c r="AV30" i="5"/>
  <c r="AW30" i="5" s="1"/>
  <c r="AX30" i="5" s="1"/>
  <c r="AY30" i="5" s="1"/>
  <c r="AZ30" i="5" s="1"/>
  <c r="BA30" i="5" s="1"/>
  <c r="BB30" i="5" s="1"/>
  <c r="BC30" i="5" s="1"/>
  <c r="BD30" i="5" s="1"/>
  <c r="BE30" i="5" s="1"/>
  <c r="BF30" i="5" s="1"/>
  <c r="BG30" i="5" s="1"/>
  <c r="BH30" i="5" s="1"/>
  <c r="BI30" i="5" s="1"/>
  <c r="BJ30" i="5" s="1"/>
  <c r="BK30" i="5" s="1"/>
  <c r="BL30" i="5" s="1"/>
  <c r="AT31" i="5"/>
  <c r="AU31" i="5"/>
  <c r="AV31" i="5" s="1"/>
  <c r="AW31" i="5" s="1"/>
  <c r="AX31" i="5" s="1"/>
  <c r="AY31" i="5" s="1"/>
  <c r="AZ31" i="5"/>
  <c r="BA31" i="5" s="1"/>
  <c r="BB31" i="5" s="1"/>
  <c r="BC31" i="5" s="1"/>
  <c r="BD31" i="5" s="1"/>
  <c r="BE31" i="5" s="1"/>
  <c r="BF31" i="5" s="1"/>
  <c r="BG31" i="5" s="1"/>
  <c r="BH31" i="5" s="1"/>
  <c r="BI31" i="5" s="1"/>
  <c r="BJ31" i="5" s="1"/>
  <c r="BK31" i="5" s="1"/>
  <c r="BL31" i="5" s="1"/>
  <c r="AT32" i="5"/>
  <c r="AU32" i="5" s="1"/>
  <c r="AV32" i="5"/>
  <c r="AW32" i="5" s="1"/>
  <c r="AX32" i="5" s="1"/>
  <c r="AY32" i="5"/>
  <c r="AZ32" i="5" s="1"/>
  <c r="BA32" i="5" s="1"/>
  <c r="BB32" i="5" s="1"/>
  <c r="BC32" i="5" s="1"/>
  <c r="BD32" i="5"/>
  <c r="BE32" i="5" s="1"/>
  <c r="BF32" i="5" s="1"/>
  <c r="BG32" i="5" s="1"/>
  <c r="BH32" i="5" s="1"/>
  <c r="BI32" i="5" s="1"/>
  <c r="BJ32" i="5" s="1"/>
  <c r="BK32" i="5" s="1"/>
  <c r="BL32" i="5" s="1"/>
  <c r="AT33" i="5"/>
  <c r="AU33" i="5"/>
  <c r="AV33" i="5" s="1"/>
  <c r="AW33" i="5" s="1"/>
  <c r="AX33" i="5" s="1"/>
  <c r="AY33" i="5" s="1"/>
  <c r="AZ33" i="5"/>
  <c r="BA33" i="5" s="1"/>
  <c r="BB33" i="5" s="1"/>
  <c r="BC33" i="5"/>
  <c r="BD33" i="5" s="1"/>
  <c r="BE33" i="5" s="1"/>
  <c r="BF33" i="5" s="1"/>
  <c r="BG33" i="5" s="1"/>
  <c r="BH33" i="5"/>
  <c r="BI33" i="5" s="1"/>
  <c r="BJ33" i="5" s="1"/>
  <c r="BK33" i="5" s="1"/>
  <c r="BL33" i="5" s="1"/>
  <c r="AT34" i="5"/>
  <c r="AU34" i="5" s="1"/>
  <c r="AV34" i="5" s="1"/>
  <c r="AW34" i="5" s="1"/>
  <c r="AX34" i="5" s="1"/>
  <c r="AY34" i="5" s="1"/>
  <c r="AZ34" i="5" s="1"/>
  <c r="BA34" i="5" s="1"/>
  <c r="BB34" i="5" s="1"/>
  <c r="BC34" i="5" s="1"/>
  <c r="BD34" i="5" s="1"/>
  <c r="BE34" i="5" s="1"/>
  <c r="BF34" i="5" s="1"/>
  <c r="BG34" i="5" s="1"/>
  <c r="BH34" i="5" s="1"/>
  <c r="BI34" i="5" s="1"/>
  <c r="BJ34" i="5" s="1"/>
  <c r="BK34" i="5" s="1"/>
  <c r="BL34" i="5" s="1"/>
  <c r="AT35" i="5"/>
  <c r="AU35" i="5" s="1"/>
  <c r="AV35" i="5" s="1"/>
  <c r="AW35" i="5" s="1"/>
  <c r="AX35" i="5" s="1"/>
  <c r="AY35" i="5" s="1"/>
  <c r="AZ35" i="5" s="1"/>
  <c r="BA35" i="5" s="1"/>
  <c r="BB35" i="5" s="1"/>
  <c r="BC35" i="5" s="1"/>
  <c r="BD35" i="5" s="1"/>
  <c r="BE35" i="5" s="1"/>
  <c r="BF35" i="5" s="1"/>
  <c r="BG35" i="5" s="1"/>
  <c r="BH35" i="5" s="1"/>
  <c r="BI35" i="5" s="1"/>
  <c r="BJ35" i="5" s="1"/>
  <c r="BK35" i="5" s="1"/>
  <c r="BL35" i="5" s="1"/>
  <c r="AT36" i="5"/>
  <c r="AU36" i="5" s="1"/>
  <c r="AV36" i="5" s="1"/>
  <c r="AW36" i="5" s="1"/>
  <c r="AX36" i="5" s="1"/>
  <c r="AY36" i="5" s="1"/>
  <c r="AZ36" i="5" s="1"/>
  <c r="BA36" i="5" s="1"/>
  <c r="BB36" i="5" s="1"/>
  <c r="BC36" i="5" s="1"/>
  <c r="BD36" i="5" s="1"/>
  <c r="BE36" i="5" s="1"/>
  <c r="BF36" i="5" s="1"/>
  <c r="BG36" i="5" s="1"/>
  <c r="BH36" i="5" s="1"/>
  <c r="BI36" i="5" s="1"/>
  <c r="BJ36" i="5" s="1"/>
  <c r="BK36" i="5" s="1"/>
  <c r="BL36" i="5" s="1"/>
  <c r="AT37" i="5"/>
  <c r="AU37" i="5" s="1"/>
  <c r="AV37" i="5" s="1"/>
  <c r="AW37" i="5" s="1"/>
  <c r="AX37" i="5" s="1"/>
  <c r="AY37" i="5" s="1"/>
  <c r="AZ37" i="5" s="1"/>
  <c r="BA37" i="5" s="1"/>
  <c r="BB37" i="5" s="1"/>
  <c r="BC37" i="5" s="1"/>
  <c r="BD37" i="5" s="1"/>
  <c r="BE37" i="5" s="1"/>
  <c r="BF37" i="5" s="1"/>
  <c r="BG37" i="5" s="1"/>
  <c r="BH37" i="5" s="1"/>
  <c r="BI37" i="5" s="1"/>
  <c r="BJ37" i="5" s="1"/>
  <c r="BK37" i="5" s="1"/>
  <c r="BL37" i="5" s="1"/>
  <c r="AT38" i="5"/>
  <c r="AU38" i="5" s="1"/>
  <c r="AV38" i="5"/>
  <c r="AW38" i="5" s="1"/>
  <c r="AX38" i="5" s="1"/>
  <c r="AY38" i="5" s="1"/>
  <c r="AZ38" i="5" s="1"/>
  <c r="BA38" i="5" s="1"/>
  <c r="BB38" i="5" s="1"/>
  <c r="BC38" i="5" s="1"/>
  <c r="BD38" i="5"/>
  <c r="BE38" i="5" s="1"/>
  <c r="BF38" i="5" s="1"/>
  <c r="BG38" i="5" s="1"/>
  <c r="BH38" i="5" s="1"/>
  <c r="BI38" i="5" s="1"/>
  <c r="BJ38" i="5" s="1"/>
  <c r="BK38" i="5" s="1"/>
  <c r="BL38" i="5"/>
  <c r="AT39" i="5"/>
  <c r="AU39" i="5" s="1"/>
  <c r="AV39" i="5" s="1"/>
  <c r="AW39" i="5" s="1"/>
  <c r="AX39" i="5" s="1"/>
  <c r="AY39" i="5" s="1"/>
  <c r="AZ39" i="5" s="1"/>
  <c r="BA39" i="5" s="1"/>
  <c r="BB39" i="5" s="1"/>
  <c r="BC39" i="5" s="1"/>
  <c r="BD39" i="5" s="1"/>
  <c r="BE39" i="5" s="1"/>
  <c r="BF39" i="5" s="1"/>
  <c r="BG39" i="5" s="1"/>
  <c r="BH39" i="5" s="1"/>
  <c r="BI39" i="5" s="1"/>
  <c r="BJ39" i="5" s="1"/>
  <c r="BK39" i="5" s="1"/>
  <c r="BL39" i="5" s="1"/>
  <c r="AT40" i="5"/>
  <c r="AU40" i="5" s="1"/>
  <c r="AV40" i="5"/>
  <c r="AW40" i="5"/>
  <c r="AX40" i="5" s="1"/>
  <c r="AY40" i="5" s="1"/>
  <c r="AZ40" i="5" s="1"/>
  <c r="BA40" i="5" s="1"/>
  <c r="BB40" i="5" s="1"/>
  <c r="BC40" i="5" s="1"/>
  <c r="BD40" i="5"/>
  <c r="BE40" i="5" s="1"/>
  <c r="BF40" i="5" s="1"/>
  <c r="BG40" i="5" s="1"/>
  <c r="BH40" i="5" s="1"/>
  <c r="BI40" i="5" s="1"/>
  <c r="BJ40" i="5" s="1"/>
  <c r="BK40" i="5" s="1"/>
  <c r="BL40" i="5" s="1"/>
  <c r="AT41" i="5"/>
  <c r="AU41" i="5" s="1"/>
  <c r="AV41" i="5" s="1"/>
  <c r="AW41" i="5" s="1"/>
  <c r="AX41" i="5" s="1"/>
  <c r="AY41" i="5" s="1"/>
  <c r="AZ41" i="5" s="1"/>
  <c r="BA41" i="5" s="1"/>
  <c r="BB41" i="5" s="1"/>
  <c r="BC41" i="5" s="1"/>
  <c r="BD41" i="5" s="1"/>
  <c r="BE41" i="5" s="1"/>
  <c r="BF41" i="5" s="1"/>
  <c r="BG41" i="5" s="1"/>
  <c r="BH41" i="5" s="1"/>
  <c r="BI41" i="5" s="1"/>
  <c r="BJ41" i="5" s="1"/>
  <c r="BK41" i="5" s="1"/>
  <c r="BL41" i="5" s="1"/>
  <c r="AT42" i="5"/>
  <c r="AU42" i="5" s="1"/>
  <c r="AV42" i="5" s="1"/>
  <c r="AW42" i="5" s="1"/>
  <c r="AX42" i="5" s="1"/>
  <c r="AY42" i="5" s="1"/>
  <c r="AZ42" i="5" s="1"/>
  <c r="BA42" i="5" s="1"/>
  <c r="BB42" i="5" s="1"/>
  <c r="BC42" i="5" s="1"/>
  <c r="BD42" i="5" s="1"/>
  <c r="BE42" i="5" s="1"/>
  <c r="BF42" i="5" s="1"/>
  <c r="BG42" i="5" s="1"/>
  <c r="BH42" i="5" s="1"/>
  <c r="BI42" i="5" s="1"/>
  <c r="BJ42" i="5" s="1"/>
  <c r="BK42" i="5" s="1"/>
  <c r="BL42" i="5" s="1"/>
  <c r="AT43" i="5"/>
  <c r="AU43" i="5" s="1"/>
  <c r="AV43" i="5" s="1"/>
  <c r="AW43" i="5" s="1"/>
  <c r="AX43" i="5" s="1"/>
  <c r="AY43" i="5" s="1"/>
  <c r="AZ43" i="5"/>
  <c r="BA43" i="5"/>
  <c r="BB43" i="5" s="1"/>
  <c r="BC43" i="5" s="1"/>
  <c r="BD43" i="5" s="1"/>
  <c r="BE43" i="5" s="1"/>
  <c r="BF43" i="5" s="1"/>
  <c r="BG43" i="5" s="1"/>
  <c r="BH43" i="5" s="1"/>
  <c r="BI43" i="5" s="1"/>
  <c r="BJ43" i="5" s="1"/>
  <c r="BK43" i="5" s="1"/>
  <c r="BL43" i="5" s="1"/>
  <c r="AT44" i="5"/>
  <c r="AU44" i="5" s="1"/>
  <c r="AV44" i="5" s="1"/>
  <c r="AW44" i="5" s="1"/>
  <c r="AX44" i="5" s="1"/>
  <c r="AY44" i="5" s="1"/>
  <c r="AZ44" i="5" s="1"/>
  <c r="BA44" i="5" s="1"/>
  <c r="BB44" i="5" s="1"/>
  <c r="BC44" i="5" s="1"/>
  <c r="BD44" i="5" s="1"/>
  <c r="BE44" i="5" s="1"/>
  <c r="BF44" i="5" s="1"/>
  <c r="BG44" i="5" s="1"/>
  <c r="BH44" i="5" s="1"/>
  <c r="BI44" i="5" s="1"/>
  <c r="BJ44" i="5" s="1"/>
  <c r="BK44" i="5" s="1"/>
  <c r="BL44" i="5" s="1"/>
  <c r="AT45" i="5"/>
  <c r="AU45" i="5" s="1"/>
  <c r="AV45" i="5" s="1"/>
  <c r="AW45" i="5" s="1"/>
  <c r="AX45" i="5" s="1"/>
  <c r="AY45" i="5" s="1"/>
  <c r="AZ45" i="5" s="1"/>
  <c r="BA45" i="5" s="1"/>
  <c r="BB45" i="5" s="1"/>
  <c r="BC45" i="5" s="1"/>
  <c r="BD45" i="5" s="1"/>
  <c r="BE45" i="5" s="1"/>
  <c r="BF45" i="5" s="1"/>
  <c r="BG45" i="5" s="1"/>
  <c r="BH45" i="5" s="1"/>
  <c r="BI45" i="5" s="1"/>
  <c r="BJ45" i="5" s="1"/>
  <c r="BK45" i="5" s="1"/>
  <c r="BL45" i="5" s="1"/>
  <c r="AT46" i="5"/>
  <c r="AU46" i="5" s="1"/>
  <c r="AV46" i="5"/>
  <c r="AW46" i="5"/>
  <c r="AX46" i="5" s="1"/>
  <c r="AY46" i="5" s="1"/>
  <c r="AZ46" i="5" s="1"/>
  <c r="BA46" i="5" s="1"/>
  <c r="BB46" i="5" s="1"/>
  <c r="BC46" i="5" s="1"/>
  <c r="BD46" i="5" s="1"/>
  <c r="BE46" i="5" s="1"/>
  <c r="BF46" i="5" s="1"/>
  <c r="BG46" i="5" s="1"/>
  <c r="BH46" i="5" s="1"/>
  <c r="BI46" i="5" s="1"/>
  <c r="BJ46" i="5" s="1"/>
  <c r="BK46" i="5" s="1"/>
  <c r="BL46" i="5" s="1"/>
  <c r="AT47" i="5"/>
  <c r="AU47" i="5" s="1"/>
  <c r="AV47" i="5" s="1"/>
  <c r="AW47" i="5" s="1"/>
  <c r="AX47" i="5" s="1"/>
  <c r="AY47" i="5" s="1"/>
  <c r="AZ47" i="5"/>
  <c r="BA47" i="5"/>
  <c r="BB47" i="5" s="1"/>
  <c r="BC47" i="5" s="1"/>
  <c r="BD47" i="5" s="1"/>
  <c r="BE47" i="5" s="1"/>
  <c r="BF47" i="5" s="1"/>
  <c r="BG47" i="5" s="1"/>
  <c r="BH47" i="5"/>
  <c r="BI47" i="5"/>
  <c r="BJ47" i="5" s="1"/>
  <c r="BK47" i="5" s="1"/>
  <c r="BL47" i="5" s="1"/>
  <c r="AT48" i="5"/>
  <c r="AU48" i="5" s="1"/>
  <c r="AV48" i="5" s="1"/>
  <c r="AW48" i="5" s="1"/>
  <c r="AX48" i="5" s="1"/>
  <c r="AY48" i="5" s="1"/>
  <c r="AZ48" i="5" s="1"/>
  <c r="BA48" i="5" s="1"/>
  <c r="BB48" i="5" s="1"/>
  <c r="BC48" i="5" s="1"/>
  <c r="BD48" i="5" s="1"/>
  <c r="BE48" i="5" s="1"/>
  <c r="BF48" i="5" s="1"/>
  <c r="BG48" i="5" s="1"/>
  <c r="BH48" i="5" s="1"/>
  <c r="BI48" i="5" s="1"/>
  <c r="BJ48" i="5" s="1"/>
  <c r="BK48" i="5" s="1"/>
  <c r="BL48" i="5" s="1"/>
  <c r="AT49" i="5"/>
  <c r="AU49" i="5" s="1"/>
  <c r="AV49" i="5" s="1"/>
  <c r="AW49" i="5" s="1"/>
  <c r="AX49" i="5" s="1"/>
  <c r="AY49" i="5" s="1"/>
  <c r="AZ49" i="5"/>
  <c r="BA49" i="5" s="1"/>
  <c r="BB49" i="5" s="1"/>
  <c r="BC49" i="5" s="1"/>
  <c r="BD49" i="5" s="1"/>
  <c r="BE49" i="5" s="1"/>
  <c r="BF49" i="5" s="1"/>
  <c r="BG49" i="5" s="1"/>
  <c r="BH49" i="5" s="1"/>
  <c r="BI49" i="5" s="1"/>
  <c r="BJ49" i="5" s="1"/>
  <c r="BK49" i="5" s="1"/>
  <c r="BL49" i="5" s="1"/>
  <c r="AT50" i="5"/>
  <c r="AU50" i="5" s="1"/>
  <c r="AV50" i="5"/>
  <c r="AW50" i="5"/>
  <c r="AX50" i="5" s="1"/>
  <c r="AY50" i="5" s="1"/>
  <c r="AZ50" i="5" s="1"/>
  <c r="BA50" i="5" s="1"/>
  <c r="BB50" i="5" s="1"/>
  <c r="BC50" i="5" s="1"/>
  <c r="BD50" i="5"/>
  <c r="BE50" i="5"/>
  <c r="BF50" i="5" s="1"/>
  <c r="BG50" i="5" s="1"/>
  <c r="BH50" i="5" s="1"/>
  <c r="BI50" i="5" s="1"/>
  <c r="BJ50" i="5" s="1"/>
  <c r="BK50" i="5" s="1"/>
  <c r="BL50" i="5" s="1"/>
  <c r="BC12" i="5"/>
  <c r="BD12" i="5"/>
  <c r="BE12" i="5"/>
  <c r="BF12" i="5"/>
  <c r="BG12" i="5"/>
  <c r="BH12" i="5"/>
  <c r="BI12" i="5"/>
  <c r="BJ12" i="5"/>
  <c r="BK12" i="5"/>
  <c r="BL12" i="5"/>
  <c r="AT13" i="5"/>
  <c r="AU13" i="5" s="1"/>
  <c r="AV13" i="5" s="1"/>
  <c r="AW13" i="5" s="1"/>
  <c r="AX13" i="5" s="1"/>
  <c r="AY13" i="5" s="1"/>
  <c r="AZ13" i="5"/>
  <c r="BA13" i="5"/>
  <c r="BB13" i="5"/>
  <c r="BC13" i="5"/>
  <c r="BD13" i="5"/>
  <c r="BE13" i="5"/>
  <c r="BF13" i="5"/>
  <c r="BG13" i="5"/>
  <c r="BH13" i="5"/>
  <c r="BI13" i="5"/>
  <c r="BJ13" i="5"/>
  <c r="BK13" i="5"/>
  <c r="BL13" i="5"/>
  <c r="R14" i="5"/>
  <c r="G14" i="1" s="1"/>
  <c r="R16" i="5"/>
  <c r="F16" i="1" s="1"/>
  <c r="G16" i="1" s="1"/>
  <c r="R17" i="5"/>
  <c r="F17" i="1" s="1"/>
  <c r="G17" i="1" s="1"/>
  <c r="R18" i="5"/>
  <c r="F18" i="1" s="1"/>
  <c r="G18" i="1" s="1"/>
  <c r="R19" i="5"/>
  <c r="F19" i="1" s="1"/>
  <c r="G19" i="1" s="1"/>
  <c r="R20" i="5"/>
  <c r="F20" i="1" s="1"/>
  <c r="G20" i="1" s="1"/>
  <c r="R21" i="5"/>
  <c r="F21" i="1" s="1"/>
  <c r="G21" i="1" s="1"/>
  <c r="R22" i="5"/>
  <c r="R23" i="5"/>
  <c r="R24" i="5"/>
  <c r="R25" i="5"/>
  <c r="R26" i="5"/>
  <c r="R27" i="5"/>
  <c r="R28" i="5"/>
  <c r="R29" i="5"/>
  <c r="R30" i="5"/>
  <c r="R31" i="5"/>
  <c r="R32" i="5"/>
  <c r="R33" i="5"/>
  <c r="R34" i="5"/>
  <c r="R35" i="5"/>
  <c r="R36" i="5"/>
  <c r="R37" i="5"/>
  <c r="R38" i="5"/>
  <c r="R39" i="5"/>
  <c r="R40" i="5"/>
  <c r="R41" i="5"/>
  <c r="R42" i="5"/>
  <c r="R43" i="5"/>
  <c r="R44" i="5"/>
  <c r="R45" i="5"/>
  <c r="R46" i="5"/>
  <c r="R47" i="5"/>
  <c r="R48" i="5"/>
  <c r="R49" i="5"/>
  <c r="R50" i="5"/>
  <c r="R13" i="5" l="1"/>
  <c r="F13" i="1" s="1"/>
  <c r="G13" i="1" s="1"/>
  <c r="R15" i="5"/>
  <c r="F15" i="1" s="1"/>
  <c r="G15" i="1" s="1"/>
  <c r="AU15" i="5"/>
  <c r="AV15" i="5" s="1"/>
  <c r="AW15" i="5" s="1"/>
  <c r="AX15" i="5" s="1"/>
  <c r="AY15" i="5" s="1"/>
  <c r="AZ15" i="5" s="1"/>
  <c r="BA15" i="5" s="1"/>
  <c r="AT12" i="5"/>
  <c r="AU12" i="5" s="1"/>
  <c r="AV12" i="5" s="1"/>
  <c r="AW12" i="5" s="1"/>
  <c r="AX12" i="5" s="1"/>
  <c r="AY12" i="5" s="1"/>
  <c r="AZ12" i="5" s="1"/>
  <c r="BA12" i="5" s="1"/>
  <c r="BB12" i="5" s="1"/>
  <c r="BA14" i="5"/>
  <c r="BB14" i="5"/>
  <c r="BC14" i="5"/>
  <c r="BD14" i="5"/>
  <c r="BE14" i="5"/>
  <c r="BF14" i="5"/>
  <c r="BG14" i="5"/>
  <c r="BH14" i="5"/>
  <c r="BI14" i="5"/>
  <c r="BJ14" i="5"/>
  <c r="BK14" i="5"/>
  <c r="BL14" i="5"/>
  <c r="AT14" i="5"/>
  <c r="AU14" i="5" s="1"/>
  <c r="AV14" i="5" s="1"/>
  <c r="AW14" i="5" s="1"/>
  <c r="AX14" i="5" s="1"/>
  <c r="AY14" i="5" s="1"/>
  <c r="AZ14" i="5" s="1"/>
  <c r="AH14" i="5"/>
  <c r="AI14" i="5"/>
  <c r="AJ14" i="5"/>
  <c r="AK14" i="5"/>
  <c r="AL14" i="5"/>
  <c r="AM14" i="5"/>
  <c r="AN14" i="5"/>
  <c r="AO14" i="5"/>
  <c r="AP14" i="5"/>
  <c r="AQ14" i="5"/>
  <c r="L6" i="1"/>
  <c r="R12" i="5" l="1"/>
  <c r="F12" i="1" s="1"/>
  <c r="G12" i="1" s="1"/>
  <c r="Y14" i="5"/>
  <c r="Z14" i="5" s="1"/>
  <c r="AA14" i="5" s="1"/>
  <c r="AB14" i="5" s="1"/>
  <c r="AC14" i="5" s="1"/>
  <c r="AD14" i="5" s="1"/>
  <c r="AE14" i="5" s="1"/>
  <c r="AF14" i="5" s="1"/>
  <c r="AG14" i="5" s="1"/>
  <c r="K53" i="1" l="1"/>
  <c r="I53" i="1"/>
  <c r="K22" i="1" l="1"/>
  <c r="I22" i="1"/>
  <c r="K31" i="1"/>
  <c r="I31" i="1"/>
  <c r="K48" i="1"/>
  <c r="I48" i="1"/>
  <c r="J30" i="1" l="1"/>
  <c r="Q30" i="1" s="1"/>
  <c r="J29" i="1"/>
  <c r="Q29" i="1" s="1"/>
  <c r="J28" i="1"/>
  <c r="Q28" i="1" s="1"/>
  <c r="J27" i="1"/>
  <c r="Q27" i="1" s="1"/>
  <c r="J26" i="1"/>
  <c r="J14" i="1"/>
  <c r="Q14" i="1" s="1"/>
  <c r="J15" i="1"/>
  <c r="J16" i="1"/>
  <c r="J17" i="1"/>
  <c r="J18" i="1"/>
  <c r="J19" i="1"/>
  <c r="J20" i="1"/>
  <c r="Q20" i="1" s="1"/>
  <c r="G47" i="1"/>
  <c r="J47" i="1" s="1"/>
  <c r="Q26" i="1" l="1"/>
  <c r="J31" i="1"/>
  <c r="G46" i="1"/>
  <c r="J46" i="1" s="1"/>
  <c r="G45" i="1"/>
  <c r="J45" i="1" s="1"/>
  <c r="G44" i="1"/>
  <c r="J44" i="1" s="1"/>
  <c r="G43" i="1"/>
  <c r="J43" i="1" l="1"/>
  <c r="G48" i="1"/>
  <c r="G37" i="1"/>
  <c r="J37" i="1" s="1"/>
  <c r="G36" i="1"/>
  <c r="J36" i="1" s="1"/>
  <c r="G35" i="1"/>
  <c r="J35" i="1" s="1"/>
  <c r="J12" i="1"/>
  <c r="Q12" i="1" s="1"/>
  <c r="J13" i="1"/>
  <c r="J21" i="1"/>
  <c r="J48" i="1" l="1"/>
  <c r="Q43" i="1"/>
  <c r="G31" i="1"/>
  <c r="R11" i="5" l="1"/>
  <c r="F11" i="1" s="1"/>
  <c r="G11" i="1" s="1"/>
  <c r="G22" i="1" l="1"/>
  <c r="J11" i="1"/>
  <c r="J22" i="1" l="1"/>
  <c r="Q11" i="1"/>
  <c r="G52" i="1" s="1"/>
  <c r="J52" i="1" s="1"/>
  <c r="J53" i="1" s="1"/>
  <c r="J56" i="1" s="1"/>
  <c r="G53" i="1" l="1"/>
  <c r="J57" i="1"/>
</calcChain>
</file>

<file path=xl/sharedStrings.xml><?xml version="1.0" encoding="utf-8"?>
<sst xmlns="http://schemas.openxmlformats.org/spreadsheetml/2006/main" count="538" uniqueCount="339">
  <si>
    <t>SUBRECIPIENT NAME:</t>
  </si>
  <si>
    <t>Anytown</t>
  </si>
  <si>
    <t>PROGRAM:</t>
  </si>
  <si>
    <t xml:space="preserve">Homeowner Assistance and Reconstruction Program </t>
  </si>
  <si>
    <t>PROJECT STATUS:</t>
  </si>
  <si>
    <t>Application Submitted</t>
  </si>
  <si>
    <t>Application in Review</t>
  </si>
  <si>
    <t>C</t>
  </si>
  <si>
    <t>D</t>
  </si>
  <si>
    <t>F</t>
  </si>
  <si>
    <t>I</t>
  </si>
  <si>
    <t>Unit</t>
  </si>
  <si>
    <t>Duration</t>
  </si>
  <si>
    <t>Level of
Effort</t>
  </si>
  <si>
    <t>Rate</t>
  </si>
  <si>
    <t>Estimated
Budget</t>
  </si>
  <si>
    <t>Other
Source</t>
  </si>
  <si>
    <t>Additional
Funding</t>
  </si>
  <si>
    <t>CDBG-DR
Budget</t>
  </si>
  <si>
    <t>Spending
to Date</t>
  </si>
  <si>
    <t>Description / Notes / Source of Info</t>
  </si>
  <si>
    <t>annual salary</t>
  </si>
  <si>
    <t>Add more rows (if needed)</t>
  </si>
  <si>
    <t>Total Personnel (Salaries/Benefits)</t>
  </si>
  <si>
    <t>E</t>
  </si>
  <si>
    <t>Contractual</t>
  </si>
  <si>
    <t>Quantity</t>
  </si>
  <si>
    <t>Contract
Type</t>
  </si>
  <si>
    <t>Vendor Contract #1</t>
  </si>
  <si>
    <t>each</t>
  </si>
  <si>
    <t>Vendor Contract #2</t>
  </si>
  <si>
    <t>Vendor Contract #3</t>
  </si>
  <si>
    <t>Subawards to Subrecipient</t>
  </si>
  <si>
    <t xml:space="preserve">Total Contracts/Grants/Agreements </t>
  </si>
  <si>
    <t>H</t>
  </si>
  <si>
    <t>Travel</t>
  </si>
  <si>
    <t>[BLANK]</t>
  </si>
  <si>
    <t>Airfare &amp; Transportation</t>
  </si>
  <si>
    <t>trip</t>
  </si>
  <si>
    <t>Lodging</t>
  </si>
  <si>
    <t>nights</t>
  </si>
  <si>
    <t xml:space="preserve">Meals &amp; Incidental Expenses </t>
  </si>
  <si>
    <t>days</t>
  </si>
  <si>
    <t>Total Travel</t>
  </si>
  <si>
    <t>Other Direct Costs (ODCs)</t>
  </si>
  <si>
    <t>Total Other Direct Costs</t>
  </si>
  <si>
    <t>Facilities &amp; Admin (Indirect Costs)</t>
  </si>
  <si>
    <t>Indirect Pool</t>
  </si>
  <si>
    <t xml:space="preserve">Facilities &amp; Admin </t>
  </si>
  <si>
    <t xml:space="preserve">Total Facilities &amp; Admin </t>
  </si>
  <si>
    <t>CONTINGENCY BUDGET</t>
  </si>
  <si>
    <t>TOTAL PROJECT BUDGET</t>
  </si>
  <si>
    <t>SALARY</t>
  </si>
  <si>
    <t>FRINGE</t>
  </si>
  <si>
    <t>*</t>
  </si>
  <si>
    <r>
      <rPr>
        <b/>
        <i/>
        <sz val="12"/>
        <color theme="1"/>
        <rFont val="Century Gothic"/>
        <family val="2"/>
      </rPr>
      <t xml:space="preserve">Name
</t>
    </r>
    <r>
      <rPr>
        <sz val="12"/>
        <color theme="1"/>
        <rFont val="Century Gothic"/>
        <family val="2"/>
      </rPr>
      <t>(Ex: Last Name, First)</t>
    </r>
  </si>
  <si>
    <r>
      <rPr>
        <b/>
        <i/>
        <sz val="12"/>
        <color theme="1"/>
        <rFont val="Century Gothic"/>
        <family val="2"/>
      </rPr>
      <t xml:space="preserve">Role / Title
</t>
    </r>
    <r>
      <rPr>
        <i/>
        <sz val="12"/>
        <color theme="1"/>
        <rFont val="Century Gothic"/>
        <family val="2"/>
      </rPr>
      <t>(Ex: Program Manager)</t>
    </r>
  </si>
  <si>
    <r>
      <t xml:space="preserve">Duration
</t>
    </r>
    <r>
      <rPr>
        <sz val="12"/>
        <color theme="1"/>
        <rFont val="Century Gothic"/>
        <family val="2"/>
      </rPr>
      <t>(in years; max=20)</t>
    </r>
  </si>
  <si>
    <r>
      <t xml:space="preserve">Salary
</t>
    </r>
    <r>
      <rPr>
        <sz val="12"/>
        <color theme="1"/>
        <rFont val="Century Gothic"/>
        <family val="2"/>
      </rPr>
      <t>(Annualized)</t>
    </r>
  </si>
  <si>
    <r>
      <t xml:space="preserve">Fringe
</t>
    </r>
    <r>
      <rPr>
        <sz val="12"/>
        <color theme="1"/>
        <rFont val="Century Gothic"/>
        <family val="2"/>
      </rPr>
      <t>(Annualized)</t>
    </r>
  </si>
  <si>
    <t xml:space="preserve">Annual Salary                          % Increase </t>
  </si>
  <si>
    <t xml:space="preserve">Annual Fringe              % Increase </t>
  </si>
  <si>
    <r>
      <t xml:space="preserve">Notation
</t>
    </r>
    <r>
      <rPr>
        <sz val="12"/>
        <color theme="1"/>
        <rFont val="Century Gothic"/>
        <family val="2"/>
      </rPr>
      <t>(Add a description about assumption)</t>
    </r>
  </si>
  <si>
    <t>Y1</t>
  </si>
  <si>
    <t>Y2</t>
  </si>
  <si>
    <t>Y3</t>
  </si>
  <si>
    <t>Y4</t>
  </si>
  <si>
    <t>Y5</t>
  </si>
  <si>
    <t>Y6</t>
  </si>
  <si>
    <t>Y7</t>
  </si>
  <si>
    <t>Y8</t>
  </si>
  <si>
    <t>Y9</t>
  </si>
  <si>
    <t>Y10</t>
  </si>
  <si>
    <t>Y11</t>
  </si>
  <si>
    <t>Y12</t>
  </si>
  <si>
    <t>Y13</t>
  </si>
  <si>
    <t>Y14</t>
  </si>
  <si>
    <t>Y15</t>
  </si>
  <si>
    <t>Y16</t>
  </si>
  <si>
    <t>Y17</t>
  </si>
  <si>
    <t>Y18</t>
  </si>
  <si>
    <t>Y19</t>
  </si>
  <si>
    <t>Y20</t>
  </si>
  <si>
    <t>Smith, John</t>
  </si>
  <si>
    <t>Analyst</t>
  </si>
  <si>
    <t>Doe, Jane</t>
  </si>
  <si>
    <t>Manager</t>
  </si>
  <si>
    <t>OHCS REVIEWER QUESTIONS</t>
  </si>
  <si>
    <t>U.S. General Services Administration</t>
  </si>
  <si>
    <r>
      <rPr>
        <u/>
        <sz val="11"/>
        <color theme="1"/>
        <rFont val="Century Gothic"/>
        <family val="2"/>
      </rPr>
      <t>Website</t>
    </r>
    <r>
      <rPr>
        <sz val="11"/>
        <color theme="1"/>
        <rFont val="Century Gothic"/>
        <family val="2"/>
      </rPr>
      <t>: https://www.gsa.gov/travel/plan-book/per-diem-rates/per-diem-rates-results?action=perdiems_report&amp;fiscal_year=2024&amp;state=OR&amp;city=&amp;zip=</t>
    </r>
  </si>
  <si>
    <t>Daily lodging rates (excluding taxes) | October 2023 - September 2024</t>
  </si>
  <si>
    <t>Cities not appearing below may be located within a county for which rates are listed. To determine the county a destination is located in, visit the Census Geocoder.</t>
  </si>
  <si>
    <t>Primary Destination</t>
  </si>
  <si>
    <t>County</t>
  </si>
  <si>
    <t>Oct</t>
  </si>
  <si>
    <t>Nov</t>
  </si>
  <si>
    <t>Dec</t>
  </si>
  <si>
    <t>Jan</t>
  </si>
  <si>
    <t>Feb</t>
  </si>
  <si>
    <t>Mar</t>
  </si>
  <si>
    <t>Apr</t>
  </si>
  <si>
    <t>May</t>
  </si>
  <si>
    <t>Jun</t>
  </si>
  <si>
    <t>Jul</t>
  </si>
  <si>
    <t>Aug</t>
  </si>
  <si>
    <t>Sep</t>
  </si>
  <si>
    <t>Beaverton</t>
  </si>
  <si>
    <t>Washington</t>
  </si>
  <si>
    <t>Bend</t>
  </si>
  <si>
    <t>Deschutes</t>
  </si>
  <si>
    <t>Clackamas</t>
  </si>
  <si>
    <t>Eugene / Florence</t>
  </si>
  <si>
    <t>Lane</t>
  </si>
  <si>
    <t>Lincoln City</t>
  </si>
  <si>
    <t>Lincoln</t>
  </si>
  <si>
    <t>Portland</t>
  </si>
  <si>
    <t>Multnomah</t>
  </si>
  <si>
    <t>Seaside</t>
  </si>
  <si>
    <t>Clatsop</t>
  </si>
  <si>
    <t>Standard Rate</t>
  </si>
  <si>
    <t>Applies for all locations without specified rates</t>
  </si>
  <si>
    <t>Meals &amp; Incidentals (M&amp;IE) rates and breakdown</t>
  </si>
  <si>
    <t>M&amp;IE Total</t>
  </si>
  <si>
    <t>Continental Breakfast/Breakfast</t>
  </si>
  <si>
    <t>Lunch</t>
  </si>
  <si>
    <t>Dinner</t>
  </si>
  <si>
    <t>Incidental Expenses</t>
  </si>
  <si>
    <t>First &amp; Last Day of Travel</t>
  </si>
  <si>
    <t>INSTRUCTIONS FOR HOW TO COMPLETE THE BUDGET FORM</t>
  </si>
  <si>
    <t>Category</t>
  </si>
  <si>
    <t>Category Item</t>
  </si>
  <si>
    <t>Required Info</t>
  </si>
  <si>
    <t>Specify if the employee is paid hourly, weekly, monthly, or annually. This will influence how we calculate the LOE and what is entered for the Rate.</t>
  </si>
  <si>
    <t>Level of Effort (LOE)</t>
  </si>
  <si>
    <t>Estimated Budget</t>
  </si>
  <si>
    <t>Uses the "Duration", "LOE", and "Rate" to calculate the total cost.</t>
  </si>
  <si>
    <t>Other Source</t>
  </si>
  <si>
    <t>Identify if there are other sources of funding contributing to the budget (e.g., FEMA PA, FEMA HMGP, regular CDBG, FTA/FHWA, SBA, Insurance, General Fund, Private Funds, LITHC, and Other). If there are more than one funding source for a cost, just select other. Use the description field to explain.</t>
  </si>
  <si>
    <t>Additional Funding</t>
  </si>
  <si>
    <t>Enter the cumulative combined amount of all other funding sources.</t>
  </si>
  <si>
    <t>CDBG-DR Budget</t>
  </si>
  <si>
    <t>Calculates the amount to charged to the CDBG-DR grant. Formula is "Estimated Budget" minus "Additional Funding".</t>
  </si>
  <si>
    <t>Spending to Date</t>
  </si>
  <si>
    <t>If spending has already occurred, identify how much of the budget has been spent.</t>
  </si>
  <si>
    <t>Description</t>
  </si>
  <si>
    <t>Use this field to explain any nuances with figures, explain why a cost is included, or identify where information is being pulled from. Information entered here will be helpful for the OHCS reviewer.</t>
  </si>
  <si>
    <t>A dropdown field where for contracts, it will likely be set to "each".</t>
  </si>
  <si>
    <t>Specify the expected quantity to be bought or received. Most cases will be 1 per contract.</t>
  </si>
  <si>
    <t>Contract Type</t>
  </si>
  <si>
    <t>A dropdown field to identify if a procured contract is "Firm Fixed Price" (FFP), "Time and Materials" (T&amp;M), "Unit Price", or "Other".</t>
  </si>
  <si>
    <t>Will be left blank if for contracts. If we are tracking deliverables that a subrecipient expects to complete (e.g., households assisted), then "Quantitiy" would identify the population and the "Rate" would specify the cost per quantity.</t>
  </si>
  <si>
    <t>For contracts, enter the contract value or not-to-exceed amount. For deliverables, use the "Quantity" and "Rate" to calculate the total cost.</t>
  </si>
  <si>
    <t>A dropdown field to identify if there are other sources of funding contributing to the budget (e.g., FEMA PA, FEMA HMGP, regular CDBG, FTA/FHWA, SBA, Insurance, General Fund, Private Funds, LITHC, and Other). If there are more than one funding source for a cost, just select other. Use the description field to explain.</t>
  </si>
  <si>
    <t>Specify the expected quantity to be bought or received.</t>
  </si>
  <si>
    <t>No info required</t>
  </si>
  <si>
    <t>For travel lodging and meals, refer to GSA tab for current rates. For other costs, find market rate quotes.</t>
  </si>
  <si>
    <t>Uses the "Quantity" and "Rate" to calculate the total cost.</t>
  </si>
  <si>
    <t>Calculates the amount to be charged to the CDBG-DR grant. Formula is "Estimated Budget" minus "Additional Funding". If a subrecipient does not have the details for travel, enter a lump sum amount in the "CDBG-DR Budget" column and include notation.</t>
  </si>
  <si>
    <t>Use this field to explain any nuances with figures, explain why a cost is included, or identify where information is being pulled from. Information entered here will be helpful for the OHCS reviewer. For travel costs, specify the origin, destination, number of travellers, and purpose.</t>
  </si>
  <si>
    <t>Source</t>
  </si>
  <si>
    <t>Status</t>
  </si>
  <si>
    <t>FFP</t>
  </si>
  <si>
    <t>FEMA PA</t>
  </si>
  <si>
    <t>Situation Unclear</t>
  </si>
  <si>
    <t>FEMA HMGP</t>
  </si>
  <si>
    <t>Not Applicable</t>
  </si>
  <si>
    <t>T&amp;M</t>
  </si>
  <si>
    <t>CDBG</t>
  </si>
  <si>
    <t>Application Not Submitted</t>
  </si>
  <si>
    <t>Other</t>
  </si>
  <si>
    <t>FTA/FHWA</t>
  </si>
  <si>
    <t>SBA</t>
  </si>
  <si>
    <t>Insurance</t>
  </si>
  <si>
    <t>Application Reviewed and Rejected</t>
  </si>
  <si>
    <t>General Fund</t>
  </si>
  <si>
    <t>Application Reviewed and Approved</t>
  </si>
  <si>
    <t>Private Funds</t>
  </si>
  <si>
    <t>Project Pending Completion</t>
  </si>
  <si>
    <t>LITHC</t>
  </si>
  <si>
    <t>Completed</t>
  </si>
  <si>
    <t>bundle</t>
  </si>
  <si>
    <t>hours</t>
  </si>
  <si>
    <t>Programs</t>
  </si>
  <si>
    <t>weeks</t>
  </si>
  <si>
    <t>months</t>
  </si>
  <si>
    <t xml:space="preserve">Homeownership Opportunities Program </t>
  </si>
  <si>
    <t>shipment</t>
  </si>
  <si>
    <t>Planning, Infrastructure, and Economic Revitalization</t>
  </si>
  <si>
    <t>Intermediate Housing Assistance</t>
  </si>
  <si>
    <t>Housing and Recovery Services</t>
  </si>
  <si>
    <t xml:space="preserve">Legal Services </t>
  </si>
  <si>
    <t>Resilience Planning Program</t>
  </si>
  <si>
    <t>J = G - I</t>
  </si>
  <si>
    <t>K</t>
  </si>
  <si>
    <t>SUBRECIPIENT PERSONNEL ANNUAL RATE CALCULATOR</t>
  </si>
  <si>
    <t>G = D * E * F</t>
  </si>
  <si>
    <t xml:space="preserve">PROJECT PERIOD OF PERFORMANCE: </t>
  </si>
  <si>
    <t>CONTRACT NTE:</t>
  </si>
  <si>
    <t>*If cell is red, project budget exceeds NTE contract amount and needs to be adjusted</t>
  </si>
  <si>
    <t>CONTRACT NUMBER:</t>
  </si>
  <si>
    <t>Are there costs not being factored into the budget that should be added?</t>
  </si>
  <si>
    <t>General Questions</t>
  </si>
  <si>
    <t xml:space="preserve">Verify the following information: </t>
  </si>
  <si>
    <t>Description/Notes is completed describing the listed costs</t>
  </si>
  <si>
    <t>Verify the following information if ODCs are listed:</t>
  </si>
  <si>
    <t>Mileage rate matches GSA rate</t>
  </si>
  <si>
    <t>Travel rate listed does not exceed per diem</t>
  </si>
  <si>
    <t>Verify the following information if Travel costs are listed:</t>
  </si>
  <si>
    <t>The contracts listed notate if they are being utilized for multiple programs</t>
  </si>
  <si>
    <t>In cases where there are multiple contracts for the same subrecipient, the following should be verified:</t>
  </si>
  <si>
    <t>Confirm the following information for each contract:</t>
  </si>
  <si>
    <t>All other sections are completed as necessary</t>
  </si>
  <si>
    <t>Estimated Budget is completed</t>
  </si>
  <si>
    <t>Rate has been entered</t>
  </si>
  <si>
    <t>Contract Type is complete</t>
  </si>
  <si>
    <t>Unit has been selected</t>
  </si>
  <si>
    <t>Verify the following information is completed if costs are listed:</t>
  </si>
  <si>
    <t xml:space="preserve">The subrecipient has sufficient processes in place to distinguish personnel cost between contracts. </t>
  </si>
  <si>
    <t>The level of effort between the budgets for individual personnel does not exceed 100%</t>
  </si>
  <si>
    <t>If the subrecipient utilized the personnel tab, verify the following information:</t>
  </si>
  <si>
    <t>Verify the following information:</t>
  </si>
  <si>
    <t>Personnel</t>
  </si>
  <si>
    <t>Contract NTE</t>
  </si>
  <si>
    <t>Contract Number</t>
  </si>
  <si>
    <t>Program</t>
  </si>
  <si>
    <t>Project Status</t>
  </si>
  <si>
    <t>Subrecipient Name</t>
  </si>
  <si>
    <t>Verify all sections are complete:</t>
  </si>
  <si>
    <t>Annual Rate</t>
  </si>
  <si>
    <t>PAYROLL (1st tab)</t>
  </si>
  <si>
    <t>CONTRACTS &amp; SUBAWARDS (1st tab)</t>
  </si>
  <si>
    <t>PERSONNEL (2nd tab)</t>
  </si>
  <si>
    <t>TRAVEL &amp; ODCS (1st Tab)</t>
  </si>
  <si>
    <t>START DATE:</t>
  </si>
  <si>
    <t>END DATE:</t>
  </si>
  <si>
    <t>DURATION (TIME):</t>
  </si>
  <si>
    <t>DURATION (DECIMAL):</t>
  </si>
  <si>
    <t>N/A</t>
  </si>
  <si>
    <t>Dropdown Options</t>
  </si>
  <si>
    <t>Y</t>
  </si>
  <si>
    <t>N</t>
  </si>
  <si>
    <t>Fringe is annualized and appears reasonable</t>
  </si>
  <si>
    <t>Salary is annualized and appears reasonable</t>
  </si>
  <si>
    <t>Annual Salary increase make sense and there is supporting documentation if needed</t>
  </si>
  <si>
    <t>Annual Fringe increase make sense and there is supporting documentation if needed</t>
  </si>
  <si>
    <t>It is clear how each staff member is contributing to the program/project</t>
  </si>
  <si>
    <t>If additional funding is being utilized, the other source selected</t>
  </si>
  <si>
    <t>The information provided explains the rationale used to derive the costs being charged to CDBG-DR</t>
  </si>
  <si>
    <t>Additional support is provided if needed (e.g., fringe rate approval, org chart, position descriptions)</t>
  </si>
  <si>
    <r>
      <t xml:space="preserve">The following checklist should be utilized as guide when reviewing the Subrecipient Budget Request Form. This list is </t>
    </r>
    <r>
      <rPr>
        <b/>
        <sz val="11"/>
        <color theme="1"/>
        <rFont val="Century Gothic"/>
        <family val="2"/>
      </rPr>
      <t>not</t>
    </r>
    <r>
      <rPr>
        <sz val="11"/>
        <color theme="1"/>
        <rFont val="Century Gothic"/>
        <family val="2"/>
      </rPr>
      <t xml:space="preserve"> all encompasing and additional questions may need to be considered. When utilizing this checklist, the user should select the appropriate drop down option.</t>
    </r>
  </si>
  <si>
    <t>The Total Project Budget matches Contract NTE (cell will turn green)</t>
  </si>
  <si>
    <t>Verify that there is no overlap between what has been submitted as part of this rate and the ODCs</t>
  </si>
  <si>
    <t>Verify adequate documentation has been submitted</t>
  </si>
  <si>
    <t xml:space="preserve">If the Subrecipient is utilizing an Indirect cost rate, verify the following: </t>
  </si>
  <si>
    <t>The rate has been selected</t>
  </si>
  <si>
    <t>Amounts entered into the Rate column would include the total of salaries, fringe, and benefits as well as projected increases in salaries and fringe.</t>
  </si>
  <si>
    <t>LOE represents how much time each staff member expects to allocate to the program/project in a percentage format.</t>
  </si>
  <si>
    <t>Information entered into the "Duration" field corresponds with "Unit" and represents how much time the program/project will operate during the grant life cycle. Please pay attention to the "Unit" specified and what the associated "Duration" will be.</t>
  </si>
  <si>
    <t>Salary</t>
  </si>
  <si>
    <t>Fringe</t>
  </si>
  <si>
    <t xml:space="preserve">Salary represents the expected annual costs of an individual's salary without fringe benefits. </t>
  </si>
  <si>
    <t>Annual Salary % Increase</t>
  </si>
  <si>
    <t xml:space="preserve">Annual rate represents the average salary of an individual for the duration selected (rounded up) and includes fringe benefits, and expected annual salary and fringe increases. </t>
  </si>
  <si>
    <t>Annual Fringe % Increase</t>
  </si>
  <si>
    <t>Percentage increase in salary that are expected each year.</t>
  </si>
  <si>
    <t>Fringe represents the expected annual costs of an individual's fringe benefits.</t>
  </si>
  <si>
    <t>Percentage increase of Fringe benefits that are expected each year.</t>
  </si>
  <si>
    <t>OHCS SUBRECIPIENT BUDGET FORM</t>
  </si>
  <si>
    <r>
      <rPr>
        <u/>
        <sz val="11"/>
        <color theme="1"/>
        <rFont val="Century Gothic"/>
        <family val="2"/>
      </rPr>
      <t>Instructions</t>
    </r>
    <r>
      <rPr>
        <sz val="11"/>
        <color theme="1"/>
        <rFont val="Century Gothic"/>
        <family val="2"/>
      </rPr>
      <t>: A user should utilize this tab to determine the Annual Rate (Column R) for personnel working on the contract. This rate is calculated by considering duration of the contract or time that personnel are expected to be on the contract, along with annual salary and fringe increases. If a staff member is not salaried at an annual rate, make sure to annualize their salary before entering it into the workbook. Additionally, the duration should match the duration that the personnel is expected to be assisting on this grant. The duration in this worksheet should not exceed the period of performance duration for the contract. This calculator assumes that the annual salary and fringe increase at a constant rate specified by the user. Please provide explanations, when possible, about assumptions.
Note: Duration will turn red if value is higher than Period of Performance</t>
    </r>
  </si>
  <si>
    <t>Header (on Sub Budget tab)</t>
  </si>
  <si>
    <t>Contractual (on Sub Budget tab)</t>
  </si>
  <si>
    <t>Travel (on Sub Budget tab)</t>
  </si>
  <si>
    <t>Other Direct Costs (ODCs) (on Sub Budget tab)</t>
  </si>
  <si>
    <t>Facilities &amp; Admin (indirect Costs) (on Sub Budget tab)</t>
  </si>
  <si>
    <t>Project Totals (on Sub Budget tab)</t>
  </si>
  <si>
    <t xml:space="preserve">Job postings or descriptions for staff have been provided
</t>
  </si>
  <si>
    <t>Has the subrecipient already paid for any of these budget line items</t>
  </si>
  <si>
    <t>Quantity is entered</t>
  </si>
  <si>
    <t>Estimated Budget makes sense with the information provided</t>
  </si>
  <si>
    <t xml:space="preserve">Has the subrecipient already paid for any of these budget line items
</t>
  </si>
  <si>
    <t>Has work started on any of the budget line items</t>
  </si>
  <si>
    <t>Identified the purpose of travel (who is traveling and for what purpose)</t>
  </si>
  <si>
    <t>FACILITIES &amp; ADMIN (INDIRECT COST) (1st Tab)</t>
  </si>
  <si>
    <t xml:space="preserve">For the Budget Template, subrecipients can identify, if applicable, their approved indirect cost rate or their desire to utilize the 10% de minimis by entering the appropriate percentage in the "Rate" cell in the "Facilities &amp; Admin (Indirect Costs)" section. </t>
  </si>
  <si>
    <t xml:space="preserve">Automatically calculates based off of "Rate" multiplied by the "Indirect Pool". Note that if either cell is zero or blank, the Budget will equal $0. </t>
  </si>
  <si>
    <t>Personnel Role</t>
  </si>
  <si>
    <t xml:space="preserve">A dropdown field to specify the units being bought. For travel, it could be number of trips, nights, or days. For ODCs, quantities may be the following: each, bundle, hours, days, weeks, months, or shipment. Note for both travel and ODCs, if the user is utilizing a different unit, they may type this in on this field. </t>
  </si>
  <si>
    <t>Mileage</t>
  </si>
  <si>
    <t>miles</t>
  </si>
  <si>
    <t>Yes</t>
  </si>
  <si>
    <t>No</t>
  </si>
  <si>
    <t>This field provides a dropdown of "yes" or "no". This should be selected if this costs is used to calculate the indirect rate.</t>
  </si>
  <si>
    <t>Note: Indirect Costs (e.g., rent, utilities, executive staff, etc.) are a necessary cost for the overall operation of the CDBG-DR grantee or subrecipient and may not be directly related to any particular program activity. In the table below, please indicate if you have an approved indirect cost rate and what the expected indirect budget will be over the life of this project. Submit adequate documentation for the approved rate and detailed calculations, if possible. If you do not have an indirect cost rate and never had a rate previously, you may elect to use the 10% de minimis as your indirect cost rate. Work with OHCS on how the 10% de minimis will be applied on this worksheet. Column M provides a drop down and if somethings should count towards the Indirect Pool in Cell G52.</t>
  </si>
  <si>
    <t>G = D * F</t>
  </si>
  <si>
    <t>Version Number</t>
  </si>
  <si>
    <t>V3</t>
  </si>
  <si>
    <t>V4</t>
  </si>
  <si>
    <t>V5</t>
  </si>
  <si>
    <t>Sub-Budget</t>
  </si>
  <si>
    <t>Review Qs</t>
  </si>
  <si>
    <t>Instructions</t>
  </si>
  <si>
    <t>Updated appropriately</t>
  </si>
  <si>
    <t>Updated to include language on Indirect Pool.</t>
  </si>
  <si>
    <t xml:space="preserve">Formula updated to calculate rate if less than 1. </t>
  </si>
  <si>
    <t>Updated Appropriately</t>
  </si>
  <si>
    <t>Version History</t>
  </si>
  <si>
    <t>Added tab and applicable information.</t>
  </si>
  <si>
    <t>Entire tab was updated and changed into a checklist format. 
Additional notes have been added regarding conditional formatting flagging.</t>
  </si>
  <si>
    <r>
      <rPr>
        <i/>
        <sz val="11"/>
        <color theme="1"/>
        <rFont val="Calibri"/>
        <family val="2"/>
        <scheme val="minor"/>
      </rPr>
      <t>Headers Added:</t>
    </r>
    <r>
      <rPr>
        <sz val="11"/>
        <color theme="1"/>
        <rFont val="Calibri"/>
        <family val="2"/>
        <scheme val="minor"/>
      </rPr>
      <t xml:space="preserve"> Contract number, Contract NTE, and expansion of the Period of Performance section (including duration (time &amp; decimal).
</t>
    </r>
    <r>
      <rPr>
        <i/>
        <sz val="11"/>
        <color theme="1"/>
        <rFont val="Calibri"/>
        <family val="2"/>
        <scheme val="minor"/>
      </rPr>
      <t>Conditional Formatting Added:</t>
    </r>
    <r>
      <rPr>
        <sz val="11"/>
        <color theme="1"/>
        <rFont val="Calibri"/>
        <family val="2"/>
        <scheme val="minor"/>
      </rPr>
      <t xml:space="preserve">
Duration turns red if greater than duration listed in Period of Performance
Level of effort turns red if greater than 100%
Total Project budget turns green if matching NTE amount and turns red if over NTE amount.
</t>
    </r>
    <r>
      <rPr>
        <i/>
        <sz val="11"/>
        <color theme="1"/>
        <rFont val="Calibri"/>
        <family val="2"/>
        <scheme val="minor"/>
      </rPr>
      <t>Adjusted:</t>
    </r>
    <r>
      <rPr>
        <sz val="11"/>
        <color theme="1"/>
        <rFont val="Calibri"/>
        <family val="2"/>
        <scheme val="minor"/>
      </rPr>
      <t xml:space="preserve"> Froze rows 8 and above</t>
    </r>
  </si>
  <si>
    <r>
      <t xml:space="preserve">Title now includes “Annual” and instructions include new verbiage
“Level of Effort” was removed
Formulas updated to calculate the Annual rate based off duration and annual salary &amp; fringe increases.
</t>
    </r>
    <r>
      <rPr>
        <i/>
        <sz val="11"/>
        <color theme="1"/>
        <rFont val="Calibri"/>
        <family val="2"/>
        <scheme val="minor"/>
      </rPr>
      <t>Conditional Formatting Added:</t>
    </r>
    <r>
      <rPr>
        <sz val="11"/>
        <color theme="1"/>
        <rFont val="Calibri"/>
        <family val="2"/>
        <scheme val="minor"/>
      </rPr>
      <t xml:space="preserve"> "Duration" column turns red if greater than duration listed in Period of Performance</t>
    </r>
  </si>
  <si>
    <t>Program Names were updated.
Information pulls from Personnel tab and auto populates on form.
Fields C26 through C47 is unlocked and can be overwritten.</t>
  </si>
  <si>
    <t>Column M- Indirect pool was added which includes a dropdown menu. This provides an opportunity to calculate specific lines to the Indirect Pool. 
Column Q was created and is hidden. This calculates subcontract rate as the actual if contract is less than $25,000. If contract is more than $25,000, it will only consider $25,000. 
Indirect Pool (Cell G52) calculates to Sum Column Q if Column M is "Yes".
Header for Contractual, Travel and ODCs shows calculation as G = D * F.</t>
  </si>
  <si>
    <t xml:space="preserve">Note- if this cell is not completed, sections may flag throughout document. </t>
  </si>
  <si>
    <t>Project Period of Performance (Start &amp; End Date- Note that duration will automatically calculate)</t>
  </si>
  <si>
    <t xml:space="preserve">Duration (for employees) is less than or equal to duration of period of performance </t>
  </si>
  <si>
    <t>Note- If it is not, it will flag as red</t>
  </si>
  <si>
    <t xml:space="preserve">Level of effort does not exceed 100% </t>
  </si>
  <si>
    <t>Note- If it does, it will flag as red</t>
  </si>
  <si>
    <t>Reviewer Notes</t>
  </si>
  <si>
    <t xml:space="preserve">Duration is less than or equal to duration of period of performance </t>
  </si>
  <si>
    <t>If 10% de minimis is selected, verify:</t>
  </si>
  <si>
    <t>If utilizing an approved indirect cost rate, verify:</t>
  </si>
  <si>
    <t xml:space="preserve">If the contracts have been procured, verify they have been procurred in accordance with </t>
  </si>
  <si>
    <t>Federal requirements</t>
  </si>
  <si>
    <t xml:space="preserve">The subrecipient has sufficient processes in place to distinguish contract cost between </t>
  </si>
  <si>
    <t>If cell does not match- Does the contract need adjusted or does the budget need to be reallocated?</t>
  </si>
  <si>
    <t xml:space="preserve">Do we understand how the subrecipient will be billing/invoicing for specific costs on the budget form? </t>
  </si>
  <si>
    <t>At invoicing, what will be the source documentation? What is frequency of invoicing?</t>
  </si>
  <si>
    <t>To be informed of program changes and allocate funding when needed, have we confirmed the</t>
  </si>
  <si>
    <t>frequency that this budget report is updated by the subrecipient?</t>
  </si>
  <si>
    <t xml:space="preserve">No indirect/overhead cost are included in the worksheet (e.g., space costs, utility, or </t>
  </si>
  <si>
    <t xml:space="preserve">administrative costs). No additional information will need to be provided. </t>
  </si>
  <si>
    <t xml:space="preserve">In accordance with 2 CFR 200, all costs are allowable, reasonable, and allocable to a </t>
  </si>
  <si>
    <t>federal award</t>
  </si>
  <si>
    <t xml:space="preserve">Updated formatting to be able to add notes from the reviewer. </t>
  </si>
  <si>
    <t>OHCS will work with subrecipients to identify the appropriate cost that should be included in the Indirect Pool. 
At its core, this rate would be applied to a base of direct costs. For example, an approved indirect cost rate can be applied to a base of salaries, fringe, and benefits (Assuming that fringe and benefits are not already included in the indirect rate). For the 10% de minimis, 2 CFR 200.414(f) states that the rate is applied to modified total direct costs (MTDC). 
As per 2 CFR 200.68, MTDC is defined as all direct salaries and wages, applicable fringe benefits, materials and supplies, services, travel, and up to the first $25,000 of each subaward (regardless of the period of performance of the subawards under the award). MTDC excludes equipment, capital expenditures, charges for patient care, rental costs, tuition remission, scholarships and fellowships, participant support costs and the portion of each subaward and subcontract in excess of $25,000. Other items may only be excluded when necessary to avoid a serious inequity in the distribution of indirect costs, and with the approval of the cognizant agency for indirect costs.
Column G, Indirect Pool represents whether or not costs should be considered as part of the Indirect Pool rate. Specifically for contractual agreements, if selected as yes, the formula will only consider the full amount if less than $25,000. If amount is greater than $25,000, it will only calculate $25,000.
If the 10% de minimis is selected, OHCS will verify that no explicit indirect costs are included in the worksheet (e.g., space costs, utility, and administrative costs). If utilizing an approved indirect cost rate, OHCS will review that adequate documentation has been submitted to support the rate and verify that there is no overlap between what has been submitted as part of this rate and the "other direct costs".</t>
  </si>
  <si>
    <r>
      <rPr>
        <u/>
        <sz val="11"/>
        <color rgb="FF000000"/>
        <rFont val="Century Gothic"/>
        <family val="2"/>
      </rPr>
      <t>Purpose</t>
    </r>
    <r>
      <rPr>
        <sz val="11"/>
        <color rgb="FF000000"/>
        <rFont val="Century Gothic"/>
        <family val="2"/>
      </rPr>
      <t xml:space="preserve">: This budget form will allow subrecipients to inform OHCS of their program budget. If the subrecipients is associated with more than one CDBG-DR program or project, the subrecipient will need to develop more than one budget; one per program or project. This budget form acts like a summary sheet. The subrecipient is encouraged to either include additional tabs for more detail or submit supporting documentation to explain how budgets are derived. In addition, the "Review Qs" tab provides a checklist for OHCS reviewers and questions that OHCS may ask, so subrecipients may want to look at that tab when preparing their budgets.
On the bottom of the form, if needed, be sure to identify if there will be contingency in the budget and whether the subrecipient elects to include indirect costs as part their budget. If the subrecipient has an approved indirect cost rate, please provide support.
</t>
    </r>
    <r>
      <rPr>
        <u/>
        <sz val="11"/>
        <color rgb="FF000000"/>
        <rFont val="Century Gothic"/>
        <family val="2"/>
      </rPr>
      <t>REMINDER</t>
    </r>
    <r>
      <rPr>
        <sz val="11"/>
        <color rgb="FF000000"/>
        <rFont val="Century Gothic"/>
        <family val="2"/>
      </rPr>
      <t xml:space="preserve">: After the execution of the Subrecipient Agreement, this budget form will be updated on a quarterly basis. If there are changes, make sure to highlight them (e.g., change to line items, contingency, or need for more/less funding). If there is no change, feel free to indicate that nothing was changed in the budget.
Note: The Personnel (2nd tab) may be utilized to calculate an annual rate to utilize on the Sub Budget tab (1st tab) in the Payroll section. If using this tab, formulas are already in place to pull the role/title, duration, and annual rate over from the Personnel tab. If the user is not using the Personnel tab, then the user should overwrite the formulas. </t>
    </r>
  </si>
  <si>
    <t>V6</t>
  </si>
  <si>
    <t>Updated mileage formulas to sum correctly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</si>
</sst>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43" formatCode="_(* #,##0.00_);_(* \(#,##0.00\);_(* &quot;-&quot;??_);_(@_)"/>
  </numFmts>
  <fonts count="31" x14ac:knownFonts="1">
    <font>
      <sz val="11"/>
      <color theme="1"/>
      <name val="Calibri"/>
      <family val="2"/>
      <scheme val="minor"/>
    </font>
    <font>
      <sz val="11"/>
      <color theme="1"/>
      <name val="Calibri"/>
      <family val="2"/>
      <scheme val="minor"/>
    </font>
    <font>
      <sz val="10"/>
      <name val="Arial"/>
      <family val="2"/>
    </font>
    <font>
      <sz val="11"/>
      <color theme="1"/>
      <name val="Arial Nova"/>
      <family val="2"/>
    </font>
    <font>
      <b/>
      <u/>
      <sz val="11"/>
      <color theme="1"/>
      <name val="Arial Nova"/>
      <family val="2"/>
    </font>
    <font>
      <sz val="11"/>
      <color theme="1"/>
      <name val="Rockwell"/>
      <family val="1"/>
    </font>
    <font>
      <sz val="11"/>
      <color theme="1"/>
      <name val="Century Gothic"/>
      <family val="2"/>
    </font>
    <font>
      <b/>
      <u/>
      <sz val="11"/>
      <color theme="1"/>
      <name val="Century Gothic"/>
      <family val="2"/>
    </font>
    <font>
      <b/>
      <sz val="11"/>
      <color theme="1"/>
      <name val="Century Gothic"/>
      <family val="2"/>
    </font>
    <font>
      <i/>
      <sz val="11"/>
      <color theme="1" tint="0.499984740745262"/>
      <name val="Century Gothic"/>
      <family val="2"/>
    </font>
    <font>
      <i/>
      <sz val="11"/>
      <color theme="1"/>
      <name val="Century Gothic"/>
      <family val="2"/>
    </font>
    <font>
      <sz val="11"/>
      <color theme="1" tint="0.499984740745262"/>
      <name val="Century Gothic"/>
      <family val="2"/>
    </font>
    <font>
      <b/>
      <sz val="12"/>
      <color theme="1"/>
      <name val="Century Gothic"/>
      <family val="2"/>
    </font>
    <font>
      <sz val="12"/>
      <color theme="1"/>
      <name val="Century Gothic"/>
      <family val="2"/>
    </font>
    <font>
      <u/>
      <sz val="11"/>
      <color theme="1"/>
      <name val="Century Gothic"/>
      <family val="2"/>
    </font>
    <font>
      <b/>
      <i/>
      <sz val="12"/>
      <color theme="1"/>
      <name val="Century Gothic"/>
      <family val="2"/>
    </font>
    <font>
      <i/>
      <sz val="12"/>
      <color theme="1"/>
      <name val="Century Gothic"/>
      <family val="2"/>
    </font>
    <font>
      <sz val="8"/>
      <name val="Calibri"/>
      <family val="2"/>
      <scheme val="minor"/>
    </font>
    <font>
      <b/>
      <sz val="11"/>
      <color theme="0" tint="-0.499984740745262"/>
      <name val="Century Gothic"/>
      <family val="2"/>
    </font>
    <font>
      <sz val="11"/>
      <color theme="0" tint="-0.499984740745262"/>
      <name val="Century Gothic"/>
      <family val="2"/>
    </font>
    <font>
      <sz val="10"/>
      <color theme="0" tint="-0.499984740745262"/>
      <name val="Century Gothic"/>
      <family val="2"/>
    </font>
    <font>
      <u/>
      <sz val="11"/>
      <color theme="10"/>
      <name val="Calibri"/>
      <family val="2"/>
      <scheme val="minor"/>
    </font>
    <font>
      <u/>
      <sz val="11"/>
      <color theme="10"/>
      <name val="Century Gothic"/>
      <family val="2"/>
    </font>
    <font>
      <b/>
      <sz val="14"/>
      <color rgb="FF1B1B1B"/>
      <name val="Century Gothic"/>
      <family val="2"/>
    </font>
    <font>
      <b/>
      <sz val="16"/>
      <color theme="1"/>
      <name val="Rockwell"/>
      <family val="1"/>
    </font>
    <font>
      <u/>
      <sz val="11"/>
      <color rgb="FF000000"/>
      <name val="Century Gothic"/>
      <family val="2"/>
    </font>
    <font>
      <sz val="11"/>
      <color rgb="FF000000"/>
      <name val="Century Gothic"/>
      <family val="2"/>
    </font>
    <font>
      <b/>
      <u/>
      <sz val="12"/>
      <color theme="1"/>
      <name val="Century Gothic"/>
      <family val="2"/>
    </font>
    <font>
      <sz val="11"/>
      <color rgb="FFFF0000"/>
      <name val="Century Gothic"/>
      <family val="2"/>
    </font>
    <font>
      <b/>
      <sz val="11"/>
      <color theme="1"/>
      <name val="Calibri"/>
      <family val="2"/>
      <scheme val="minor"/>
    </font>
    <font>
      <i/>
      <sz val="11"/>
      <color theme="1"/>
      <name val="Calibri"/>
      <family val="2"/>
      <scheme val="minor"/>
    </font>
  </fonts>
  <fills count="6">
    <fill>
      <patternFill patternType="none"/>
    </fill>
    <fill>
      <patternFill patternType="gray125"/>
    </fill>
    <fill>
      <patternFill patternType="lightDown"/>
    </fill>
    <fill>
      <patternFill patternType="solid">
        <fgColor rgb="FFE79B55"/>
        <bgColor indexed="64"/>
      </patternFill>
    </fill>
    <fill>
      <patternFill patternType="solid">
        <fgColor rgb="FFDEEFF9"/>
        <bgColor indexed="64"/>
      </patternFill>
    </fill>
    <fill>
      <patternFill patternType="solid">
        <fgColor theme="8"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4" fontId="1" fillId="0" borderId="0" applyFont="0" applyFill="0" applyBorder="0" applyAlignment="0" applyProtection="0"/>
    <xf numFmtId="0" fontId="21" fillId="0" borderId="0" applyNumberFormat="0" applyFill="0" applyBorder="0" applyAlignment="0" applyProtection="0"/>
    <xf numFmtId="44" fontId="1" fillId="0" borderId="0" applyFont="0" applyFill="0" applyBorder="0" applyAlignment="0" applyProtection="0"/>
  </cellStyleXfs>
  <cellXfs count="141">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applyAlignment="1">
      <alignment horizontal="center"/>
    </xf>
    <xf numFmtId="0" fontId="6" fillId="0" borderId="2" xfId="0" applyFont="1" applyBorder="1"/>
    <xf numFmtId="0" fontId="6" fillId="0" borderId="2" xfId="0" applyFont="1" applyBorder="1" applyAlignment="1">
      <alignment horizontal="center"/>
    </xf>
    <xf numFmtId="43" fontId="6" fillId="0" borderId="1" xfId="1" applyFont="1" applyBorder="1"/>
    <xf numFmtId="43" fontId="6" fillId="0" borderId="2" xfId="1" applyFont="1" applyBorder="1"/>
    <xf numFmtId="0" fontId="6" fillId="0" borderId="1" xfId="0" applyFont="1" applyBorder="1"/>
    <xf numFmtId="0" fontId="9" fillId="0" borderId="1" xfId="0" applyFont="1" applyBorder="1"/>
    <xf numFmtId="0" fontId="8" fillId="2" borderId="1" xfId="0" applyFont="1" applyFill="1" applyBorder="1"/>
    <xf numFmtId="0" fontId="10" fillId="0" borderId="0" xfId="0" applyFont="1"/>
    <xf numFmtId="0" fontId="6" fillId="0" borderId="0" xfId="0" applyFont="1" applyAlignment="1">
      <alignment horizontal="center"/>
    </xf>
    <xf numFmtId="43" fontId="8" fillId="0" borderId="0" xfId="0" applyNumberFormat="1" applyFont="1"/>
    <xf numFmtId="0" fontId="12" fillId="3" borderId="4" xfId="0" applyFont="1" applyFill="1" applyBorder="1" applyAlignment="1">
      <alignment vertical="center" wrapText="1"/>
    </xf>
    <xf numFmtId="0" fontId="12" fillId="3" borderId="4" xfId="0" applyFont="1" applyFill="1" applyBorder="1" applyAlignment="1">
      <alignment horizontal="center" vertical="center" wrapText="1"/>
    </xf>
    <xf numFmtId="0" fontId="6" fillId="4" borderId="1" xfId="0" applyFont="1" applyFill="1" applyBorder="1"/>
    <xf numFmtId="43" fontId="8" fillId="4" borderId="1" xfId="1" applyFont="1" applyFill="1" applyBorder="1"/>
    <xf numFmtId="0" fontId="8" fillId="4" borderId="1" xfId="0" applyFont="1" applyFill="1" applyBorder="1"/>
    <xf numFmtId="0" fontId="8" fillId="4" borderId="1" xfId="0" applyFont="1" applyFill="1" applyBorder="1" applyAlignment="1">
      <alignment vertical="center" wrapText="1"/>
    </xf>
    <xf numFmtId="0" fontId="10" fillId="0" borderId="1" xfId="0" applyFont="1" applyBorder="1" applyAlignment="1">
      <alignment vertical="center"/>
    </xf>
    <xf numFmtId="0" fontId="8" fillId="4" borderId="11" xfId="0" applyFont="1" applyFill="1" applyBorder="1"/>
    <xf numFmtId="0" fontId="8" fillId="4" borderId="12" xfId="0" applyFont="1" applyFill="1" applyBorder="1"/>
    <xf numFmtId="0" fontId="8" fillId="4" borderId="13" xfId="0" applyFont="1" applyFill="1" applyBorder="1"/>
    <xf numFmtId="0" fontId="6" fillId="0" borderId="15" xfId="0" applyFont="1" applyBorder="1" applyAlignment="1">
      <alignment vertical="center" wrapText="1"/>
    </xf>
    <xf numFmtId="10" fontId="11" fillId="0" borderId="0" xfId="2" applyNumberFormat="1" applyFont="1" applyAlignment="1">
      <alignment horizontal="center"/>
    </xf>
    <xf numFmtId="0" fontId="7" fillId="0" borderId="0" xfId="0" applyFont="1"/>
    <xf numFmtId="0" fontId="13" fillId="4" borderId="1" xfId="0" applyFont="1" applyFill="1" applyBorder="1" applyAlignment="1" applyProtection="1">
      <alignment horizontal="center" vertical="center"/>
      <protection locked="0"/>
    </xf>
    <xf numFmtId="0" fontId="13" fillId="0" borderId="0" xfId="0" applyFont="1"/>
    <xf numFmtId="0" fontId="13" fillId="4" borderId="2"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8" fillId="0" borderId="0" xfId="0" applyFont="1"/>
    <xf numFmtId="0" fontId="19" fillId="0" borderId="0" xfId="0" applyFont="1"/>
    <xf numFmtId="0" fontId="19" fillId="0" borderId="0" xfId="0" applyFont="1" applyAlignment="1">
      <alignment horizontal="center"/>
    </xf>
    <xf numFmtId="2" fontId="20" fillId="0" borderId="0" xfId="0" applyNumberFormat="1" applyFont="1"/>
    <xf numFmtId="0" fontId="22" fillId="0" borderId="0" xfId="5" applyFont="1" applyAlignment="1">
      <alignment vertical="center"/>
    </xf>
    <xf numFmtId="0" fontId="23" fillId="0" borderId="0" xfId="0" applyFont="1" applyAlignment="1">
      <alignment vertical="center"/>
    </xf>
    <xf numFmtId="0" fontId="24" fillId="0" borderId="0" xfId="0" applyFont="1"/>
    <xf numFmtId="0" fontId="8" fillId="4" borderId="0" xfId="0" applyFont="1" applyFill="1"/>
    <xf numFmtId="0" fontId="8" fillId="4" borderId="0" xfId="0" applyFont="1" applyFill="1" applyAlignment="1">
      <alignment horizontal="center"/>
    </xf>
    <xf numFmtId="6" fontId="6" fillId="0" borderId="0" xfId="0" applyNumberFormat="1" applyFont="1" applyAlignment="1">
      <alignment horizontal="center"/>
    </xf>
    <xf numFmtId="0" fontId="11" fillId="0" borderId="0" xfId="0" applyFont="1" applyAlignment="1">
      <alignment horizontal="center"/>
    </xf>
    <xf numFmtId="0" fontId="11" fillId="0" borderId="0" xfId="0" applyFont="1" applyAlignment="1">
      <alignment horizontal="center" wrapText="1"/>
    </xf>
    <xf numFmtId="0" fontId="6" fillId="0" borderId="0" xfId="0" applyFont="1" applyAlignment="1">
      <alignment horizontal="left" vertical="top" wrapText="1"/>
    </xf>
    <xf numFmtId="0" fontId="27" fillId="0" borderId="0" xfId="0" applyFont="1"/>
    <xf numFmtId="0" fontId="6" fillId="0" borderId="0" xfId="0" applyFont="1" applyAlignment="1">
      <alignment vertical="top"/>
    </xf>
    <xf numFmtId="0" fontId="12" fillId="0" borderId="0" xfId="0" applyFont="1"/>
    <xf numFmtId="0" fontId="27" fillId="0" borderId="7" xfId="0" applyFont="1" applyBorder="1"/>
    <xf numFmtId="43" fontId="6" fillId="0" borderId="0" xfId="0" applyNumberFormat="1" applyFont="1" applyAlignment="1">
      <alignment wrapText="1"/>
    </xf>
    <xf numFmtId="43" fontId="6" fillId="0" borderId="0" xfId="0" applyNumberFormat="1" applyFont="1"/>
    <xf numFmtId="14" fontId="6" fillId="5" borderId="8" xfId="0" applyNumberFormat="1" applyFont="1" applyFill="1" applyBorder="1"/>
    <xf numFmtId="2" fontId="6" fillId="5" borderId="8" xfId="0" applyNumberFormat="1" applyFont="1" applyFill="1" applyBorder="1" applyAlignment="1">
      <alignment horizontal="left"/>
    </xf>
    <xf numFmtId="43" fontId="6" fillId="0" borderId="2" xfId="1" applyFont="1" applyFill="1" applyBorder="1"/>
    <xf numFmtId="0" fontId="6" fillId="5" borderId="1" xfId="0" applyFont="1" applyFill="1" applyBorder="1" applyAlignment="1">
      <alignment horizontal="center"/>
    </xf>
    <xf numFmtId="0" fontId="8" fillId="0" borderId="0" xfId="0" applyFont="1" applyAlignment="1">
      <alignment horizontal="center"/>
    </xf>
    <xf numFmtId="14" fontId="6" fillId="5" borderId="7" xfId="0" applyNumberFormat="1" applyFont="1" applyFill="1" applyBorder="1" applyAlignment="1">
      <alignment horizontal="center"/>
    </xf>
    <xf numFmtId="0" fontId="5" fillId="0" borderId="0" xfId="0" applyFont="1" applyAlignment="1">
      <alignment horizontal="center"/>
    </xf>
    <xf numFmtId="14" fontId="6" fillId="5" borderId="8" xfId="0" applyNumberFormat="1" applyFont="1" applyFill="1" applyBorder="1" applyAlignment="1">
      <alignment horizontal="center"/>
    </xf>
    <xf numFmtId="2" fontId="6" fillId="5" borderId="8" xfId="0" applyNumberFormat="1" applyFont="1" applyFill="1" applyBorder="1" applyAlignment="1">
      <alignment horizontal="center"/>
    </xf>
    <xf numFmtId="0" fontId="8" fillId="2" borderId="1" xfId="0" applyFont="1" applyFill="1" applyBorder="1" applyAlignment="1">
      <alignment horizontal="center"/>
    </xf>
    <xf numFmtId="0" fontId="6" fillId="0" borderId="0" xfId="0" applyFont="1" applyAlignment="1">
      <alignment horizontal="center" vertical="top" wrapText="1"/>
    </xf>
    <xf numFmtId="43" fontId="6" fillId="0" borderId="0" xfId="0" applyNumberFormat="1" applyFont="1" applyAlignment="1">
      <alignment horizontal="center" wrapText="1"/>
    </xf>
    <xf numFmtId="0" fontId="3" fillId="0" borderId="0" xfId="0" applyFont="1" applyAlignment="1">
      <alignment horizontal="center"/>
    </xf>
    <xf numFmtId="0" fontId="10" fillId="0" borderId="23" xfId="0" applyFont="1" applyBorder="1" applyAlignment="1">
      <alignment vertical="center"/>
    </xf>
    <xf numFmtId="0" fontId="6" fillId="0" borderId="24" xfId="0" applyFont="1" applyBorder="1" applyAlignment="1">
      <alignment vertical="center" wrapText="1"/>
    </xf>
    <xf numFmtId="0" fontId="6" fillId="0" borderId="1" xfId="0" applyFont="1" applyBorder="1" applyAlignment="1">
      <alignment vertical="center" wrapText="1"/>
    </xf>
    <xf numFmtId="44" fontId="12" fillId="0" borderId="1" xfId="4" applyFont="1" applyFill="1" applyBorder="1" applyAlignment="1">
      <alignment vertical="center"/>
    </xf>
    <xf numFmtId="44" fontId="6" fillId="0" borderId="0" xfId="6" applyFont="1"/>
    <xf numFmtId="0" fontId="0" fillId="0" borderId="1" xfId="0" applyBorder="1" applyAlignment="1">
      <alignment vertical="top" wrapText="1"/>
    </xf>
    <xf numFmtId="0" fontId="29" fillId="0" borderId="1" xfId="0" applyFont="1" applyBorder="1" applyAlignment="1">
      <alignment vertical="top"/>
    </xf>
    <xf numFmtId="0" fontId="0" fillId="0" borderId="1" xfId="0" applyBorder="1" applyAlignment="1">
      <alignment vertical="top"/>
    </xf>
    <xf numFmtId="0" fontId="28" fillId="0" borderId="0" xfId="0" applyFont="1"/>
    <xf numFmtId="0" fontId="16" fillId="0" borderId="0" xfId="0" applyFont="1"/>
    <xf numFmtId="0" fontId="6" fillId="0" borderId="7" xfId="0" applyFont="1" applyBorder="1"/>
    <xf numFmtId="0" fontId="6" fillId="0" borderId="0" xfId="0" applyFont="1" applyAlignment="1">
      <alignment vertical="top" wrapText="1"/>
    </xf>
    <xf numFmtId="0" fontId="6" fillId="0" borderId="7" xfId="0" applyFont="1" applyBorder="1" applyAlignment="1">
      <alignment vertical="top"/>
    </xf>
    <xf numFmtId="0" fontId="0" fillId="0" borderId="7" xfId="0" applyBorder="1"/>
    <xf numFmtId="0" fontId="0" fillId="0" borderId="1" xfId="0" applyBorder="1"/>
    <xf numFmtId="0" fontId="0" fillId="0" borderId="1" xfId="0" applyBorder="1" applyAlignment="1">
      <alignment wrapText="1"/>
    </xf>
    <xf numFmtId="9" fontId="6" fillId="0" borderId="1" xfId="2" applyFont="1" applyBorder="1" applyAlignment="1" applyProtection="1">
      <alignment horizontal="center"/>
      <protection locked="0"/>
    </xf>
    <xf numFmtId="4" fontId="6" fillId="0" borderId="1" xfId="0" applyNumberFormat="1" applyFont="1" applyBorder="1" applyAlignment="1" applyProtection="1">
      <alignment horizontal="center"/>
      <protection locked="0"/>
    </xf>
    <xf numFmtId="43" fontId="6" fillId="0" borderId="1" xfId="1" applyFont="1" applyBorder="1" applyProtection="1">
      <protection locked="0"/>
    </xf>
    <xf numFmtId="43" fontId="6" fillId="0" borderId="2" xfId="1" applyFont="1" applyBorder="1" applyProtection="1">
      <protection locked="0"/>
    </xf>
    <xf numFmtId="0" fontId="6" fillId="0" borderId="2" xfId="0" applyFont="1" applyBorder="1" applyAlignment="1" applyProtection="1">
      <alignment horizontal="center" wrapText="1"/>
      <protection locked="0"/>
    </xf>
    <xf numFmtId="43" fontId="6" fillId="0" borderId="1" xfId="1" applyFont="1" applyBorder="1" applyProtection="1"/>
    <xf numFmtId="43" fontId="6" fillId="0" borderId="1" xfId="1" applyFont="1" applyBorder="1" applyAlignment="1" applyProtection="1">
      <alignment horizontal="center"/>
      <protection locked="0"/>
    </xf>
    <xf numFmtId="0" fontId="6" fillId="0" borderId="2" xfId="0" applyFont="1" applyBorder="1" applyAlignment="1" applyProtection="1">
      <alignment wrapText="1"/>
      <protection locked="0"/>
    </xf>
    <xf numFmtId="0" fontId="6" fillId="0" borderId="1" xfId="0" applyFont="1" applyBorder="1" applyAlignment="1" applyProtection="1">
      <alignment wrapText="1"/>
      <protection locked="0"/>
    </xf>
    <xf numFmtId="43" fontId="8" fillId="4" borderId="1" xfId="1" applyFont="1" applyFill="1" applyBorder="1" applyProtection="1">
      <protection locked="0"/>
    </xf>
    <xf numFmtId="0" fontId="6" fillId="4" borderId="1" xfId="0" applyFont="1" applyFill="1" applyBorder="1" applyProtection="1">
      <protection locked="0"/>
    </xf>
    <xf numFmtId="0" fontId="8" fillId="2" borderId="1" xfId="0" applyFont="1" applyFill="1" applyBorder="1" applyAlignment="1" applyProtection="1">
      <alignment horizontal="center"/>
      <protection locked="0"/>
    </xf>
    <xf numFmtId="4" fontId="6" fillId="0" borderId="2" xfId="0" applyNumberFormat="1" applyFont="1" applyBorder="1" applyAlignment="1" applyProtection="1">
      <alignment horizontal="center"/>
      <protection locked="0"/>
    </xf>
    <xf numFmtId="0" fontId="6" fillId="0" borderId="2" xfId="0" applyFont="1" applyBorder="1" applyAlignment="1" applyProtection="1">
      <alignment horizontal="center"/>
      <protection locked="0"/>
    </xf>
    <xf numFmtId="0" fontId="8" fillId="2" borderId="1" xfId="0" applyFont="1" applyFill="1" applyBorder="1" applyProtection="1">
      <protection locked="0"/>
    </xf>
    <xf numFmtId="43" fontId="8" fillId="4" borderId="1" xfId="1" applyFont="1" applyFill="1" applyBorder="1" applyProtection="1"/>
    <xf numFmtId="9" fontId="6" fillId="0" borderId="1" xfId="2" applyFont="1" applyBorder="1" applyProtection="1">
      <protection locked="0"/>
    </xf>
    <xf numFmtId="44" fontId="6" fillId="4" borderId="1" xfId="4" applyFont="1" applyFill="1" applyBorder="1" applyAlignment="1" applyProtection="1">
      <alignment vertical="center"/>
      <protection locked="0"/>
    </xf>
    <xf numFmtId="14" fontId="6" fillId="5" borderId="7" xfId="0" applyNumberFormat="1" applyFont="1" applyFill="1" applyBorder="1" applyAlignment="1" applyProtection="1">
      <alignment horizontal="left"/>
      <protection locked="0"/>
    </xf>
    <xf numFmtId="0" fontId="6" fillId="0" borderId="1" xfId="0" applyFont="1" applyBorder="1" applyProtection="1">
      <protection locked="0"/>
    </xf>
    <xf numFmtId="0" fontId="9" fillId="0" borderId="1" xfId="0" applyFont="1" applyBorder="1" applyProtection="1">
      <protection locked="0"/>
    </xf>
    <xf numFmtId="0" fontId="8" fillId="0" borderId="1" xfId="0" applyFont="1" applyBorder="1" applyAlignment="1">
      <alignment horizontal="center"/>
    </xf>
    <xf numFmtId="0" fontId="6" fillId="0" borderId="7" xfId="0" applyFont="1" applyBorder="1" applyAlignment="1">
      <alignment vertical="top" wrapText="1"/>
    </xf>
    <xf numFmtId="0" fontId="6" fillId="4" borderId="8" xfId="0" applyFont="1" applyFill="1" applyBorder="1" applyAlignment="1" applyProtection="1">
      <alignment horizontal="center"/>
      <protection locked="0"/>
    </xf>
    <xf numFmtId="0" fontId="6" fillId="4" borderId="7" xfId="0" applyFont="1" applyFill="1" applyBorder="1" applyAlignment="1" applyProtection="1">
      <alignment horizontal="center"/>
      <protection locked="0"/>
    </xf>
    <xf numFmtId="0" fontId="8" fillId="0" borderId="0" xfId="0" applyFont="1" applyAlignment="1">
      <alignment horizontal="center"/>
    </xf>
    <xf numFmtId="44" fontId="6" fillId="4" borderId="7" xfId="6" applyFont="1" applyFill="1" applyBorder="1" applyAlignment="1" applyProtection="1">
      <alignment horizontal="center"/>
      <protection locked="0"/>
    </xf>
    <xf numFmtId="0" fontId="6" fillId="4" borderId="7" xfId="6" applyNumberFormat="1" applyFont="1" applyFill="1" applyBorder="1" applyAlignment="1" applyProtection="1">
      <alignment horizontal="center"/>
      <protection locked="0"/>
    </xf>
    <xf numFmtId="0" fontId="6" fillId="0" borderId="0" xfId="0" applyFont="1" applyAlignment="1">
      <alignment horizontal="left" wrapText="1"/>
    </xf>
    <xf numFmtId="0" fontId="6" fillId="0" borderId="9" xfId="0" applyFont="1" applyBorder="1" applyAlignment="1">
      <alignment wrapText="1"/>
    </xf>
    <xf numFmtId="0" fontId="6" fillId="0" borderId="8" xfId="0" applyFont="1" applyBorder="1" applyAlignment="1">
      <alignment wrapText="1"/>
    </xf>
    <xf numFmtId="0" fontId="6" fillId="0" borderId="10" xfId="0" applyFont="1" applyBorder="1" applyAlignment="1">
      <alignment wrapText="1"/>
    </xf>
    <xf numFmtId="0" fontId="12" fillId="3" borderId="4" xfId="0" applyFont="1" applyFill="1" applyBorder="1" applyAlignment="1">
      <alignment horizontal="center" vertical="center" wrapText="1"/>
    </xf>
    <xf numFmtId="0" fontId="6" fillId="0" borderId="19" xfId="0" applyFont="1" applyBorder="1" applyAlignment="1">
      <alignment wrapText="1"/>
    </xf>
    <xf numFmtId="0" fontId="6" fillId="0" borderId="20" xfId="0" applyFont="1" applyBorder="1" applyAlignment="1">
      <alignment wrapText="1"/>
    </xf>
    <xf numFmtId="0" fontId="6" fillId="0" borderId="21" xfId="0" applyFont="1" applyBorder="1" applyAlignment="1">
      <alignment wrapText="1"/>
    </xf>
    <xf numFmtId="10" fontId="13" fillId="0" borderId="6" xfId="2" applyNumberFormat="1" applyFont="1" applyBorder="1" applyAlignment="1" applyProtection="1">
      <alignment horizontal="center" vertical="center"/>
      <protection locked="0"/>
    </xf>
    <xf numFmtId="10" fontId="13" fillId="0" borderId="3" xfId="2" applyNumberFormat="1" applyFont="1" applyBorder="1" applyAlignment="1" applyProtection="1">
      <alignment horizontal="center" vertical="center"/>
      <protection locked="0"/>
    </xf>
    <xf numFmtId="44" fontId="13" fillId="0" borderId="6" xfId="2" applyNumberFormat="1" applyFont="1" applyBorder="1" applyAlignment="1" applyProtection="1">
      <alignment horizontal="center" vertical="center"/>
      <protection locked="0"/>
    </xf>
    <xf numFmtId="44" fontId="13" fillId="0" borderId="3" xfId="2" applyNumberFormat="1" applyFont="1" applyBorder="1" applyAlignment="1" applyProtection="1">
      <alignment horizontal="center" vertical="center"/>
      <protection locked="0"/>
    </xf>
    <xf numFmtId="0" fontId="13" fillId="0" borderId="6" xfId="0" applyFont="1" applyBorder="1" applyAlignment="1" applyProtection="1">
      <alignment horizontal="center"/>
      <protection locked="0"/>
    </xf>
    <xf numFmtId="0" fontId="13" fillId="0" borderId="7" xfId="0" applyFont="1" applyBorder="1" applyAlignment="1" applyProtection="1">
      <alignment horizontal="center"/>
      <protection locked="0"/>
    </xf>
    <xf numFmtId="0" fontId="13" fillId="0" borderId="3" xfId="0" applyFont="1" applyBorder="1" applyAlignment="1" applyProtection="1">
      <alignment horizontal="center"/>
      <protection locked="0"/>
    </xf>
    <xf numFmtId="2" fontId="13" fillId="0" borderId="6" xfId="4" applyNumberFormat="1" applyFont="1" applyBorder="1" applyAlignment="1" applyProtection="1">
      <alignment horizontal="center"/>
      <protection locked="0"/>
    </xf>
    <xf numFmtId="2" fontId="13" fillId="0" borderId="3" xfId="4" applyNumberFormat="1" applyFont="1" applyBorder="1" applyAlignment="1" applyProtection="1">
      <alignment horizontal="center"/>
      <protection locked="0"/>
    </xf>
    <xf numFmtId="44" fontId="13" fillId="0" borderId="6" xfId="4" applyFont="1" applyBorder="1" applyAlignment="1" applyProtection="1">
      <alignment horizontal="center"/>
      <protection locked="0"/>
    </xf>
    <xf numFmtId="44" fontId="13" fillId="0" borderId="3" xfId="4" applyFont="1" applyBorder="1" applyAlignment="1" applyProtection="1">
      <alignment horizontal="center"/>
      <protection locked="0"/>
    </xf>
    <xf numFmtId="10" fontId="13" fillId="0" borderId="2" xfId="2" applyNumberFormat="1" applyFont="1" applyBorder="1" applyAlignment="1" applyProtection="1">
      <alignment horizontal="center" vertical="center"/>
      <protection locked="0"/>
    </xf>
    <xf numFmtId="0" fontId="12" fillId="3" borderId="17"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18" xfId="0" applyFont="1" applyFill="1" applyBorder="1" applyAlignment="1">
      <alignment horizontal="center" vertical="center" wrapText="1"/>
    </xf>
    <xf numFmtId="6" fontId="6" fillId="0" borderId="0" xfId="0" applyNumberFormat="1" applyFont="1" applyAlignment="1">
      <alignment horizontal="center"/>
    </xf>
    <xf numFmtId="0" fontId="8" fillId="4" borderId="0" xfId="0" applyFont="1" applyFill="1" applyAlignment="1">
      <alignment horizontal="center"/>
    </xf>
    <xf numFmtId="0" fontId="26" fillId="0" borderId="0" xfId="0" applyFont="1" applyAlignment="1">
      <alignment vertical="top" wrapText="1"/>
    </xf>
    <xf numFmtId="0" fontId="8" fillId="4" borderId="14" xfId="0" applyFont="1" applyFill="1" applyBorder="1" applyAlignment="1">
      <alignment horizontal="center" vertical="center" textRotation="90"/>
    </xf>
    <xf numFmtId="0" fontId="8" fillId="4" borderId="22" xfId="0" applyFont="1" applyFill="1" applyBorder="1" applyAlignment="1">
      <alignment horizontal="center" vertical="center" textRotation="90"/>
    </xf>
    <xf numFmtId="0" fontId="8" fillId="4" borderId="16" xfId="0" applyFont="1" applyFill="1" applyBorder="1" applyAlignment="1">
      <alignment horizontal="center" vertical="center" textRotation="90"/>
    </xf>
  </cellXfs>
  <cellStyles count="7">
    <cellStyle name="Comma" xfId="1" builtinId="3"/>
    <cellStyle name="Currency" xfId="6" builtinId="4"/>
    <cellStyle name="Currency 2" xfId="4" xr:uid="{0BBDACD0-7F46-4601-960E-FB3F462EF5EE}"/>
    <cellStyle name="Hyperlink" xfId="5" builtinId="8"/>
    <cellStyle name="Normal" xfId="0" builtinId="0"/>
    <cellStyle name="Normal 15" xfId="3" xr:uid="{4A538AB1-E292-48F6-A38C-5DF1E8BA0050}"/>
    <cellStyle name="Percent" xfId="2" builtinId="5"/>
  </cellStyles>
  <dxfs count="6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5A33"/>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BF9969"/>
      <color rgb="FFFF5A33"/>
      <color rgb="FFFF3300"/>
      <color rgb="FFDEEFF9"/>
      <color rgb="FFE79B55"/>
      <color rgb="FF6BBA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hyperlink" Target="https://geocoding.geo.census.gov/geocoder/geographies/address?form" TargetMode="External"/><Relationship Id="rId1" Type="http://schemas.openxmlformats.org/officeDocument/2006/relationships/hyperlink" Target="https://geocoding.geo.census.gov/geocoder/geographies/address?for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0DC19-29F2-47F1-AFBC-9F9144E80604}">
  <sheetPr>
    <tabColor rgb="FF6BBA7E"/>
    <pageSetUpPr fitToPage="1"/>
  </sheetPr>
  <dimension ref="A1:Q57"/>
  <sheetViews>
    <sheetView showGridLines="0" tabSelected="1" zoomScale="90" zoomScaleNormal="90" zoomScalePageLayoutView="58" workbookViewId="0">
      <pane ySplit="8" topLeftCell="A9" activePane="bottomLeft" state="frozen"/>
      <selection pane="bottomLeft" activeCell="D43" sqref="D43"/>
    </sheetView>
  </sheetViews>
  <sheetFormatPr defaultColWidth="9.140625" defaultRowHeight="14.25" outlineLevelCol="1" x14ac:dyDescent="0.2"/>
  <cols>
    <col min="1" max="1" width="1.5703125" style="1" customWidth="1"/>
    <col min="2" max="2" width="45.28515625" style="1" bestFit="1" customWidth="1"/>
    <col min="3" max="3" width="16.140625" style="1" bestFit="1" customWidth="1"/>
    <col min="4" max="4" width="10.5703125" style="1" bestFit="1" customWidth="1"/>
    <col min="5" max="5" width="17.140625" style="1" bestFit="1" customWidth="1"/>
    <col min="6" max="6" width="16.7109375" style="1" customWidth="1"/>
    <col min="7" max="7" width="18.140625" style="1" bestFit="1" customWidth="1"/>
    <col min="8" max="9" width="16.7109375" style="1" customWidth="1" outlineLevel="1"/>
    <col min="10" max="10" width="22.28515625" style="1" customWidth="1"/>
    <col min="11" max="11" width="20.140625" style="1" bestFit="1" customWidth="1"/>
    <col min="12" max="12" width="43.85546875" style="1" customWidth="1"/>
    <col min="13" max="13" width="10.28515625" style="65" customWidth="1"/>
    <col min="14" max="16" width="9.140625" style="1"/>
    <col min="17" max="17" width="13.140625" style="1" hidden="1" customWidth="1"/>
    <col min="18" max="24" width="9.140625" style="1"/>
    <col min="25" max="25" width="9.140625" style="1" customWidth="1"/>
    <col min="26" max="16384" width="9.140625" style="1"/>
  </cols>
  <sheetData>
    <row r="1" spans="1:17" s="3" customFormat="1" ht="20.25" x14ac:dyDescent="0.3">
      <c r="A1" s="40" t="s">
        <v>267</v>
      </c>
      <c r="M1" s="59"/>
    </row>
    <row r="2" spans="1:17" s="4" customFormat="1" ht="7.5" customHeight="1" x14ac:dyDescent="0.3">
      <c r="M2" s="14"/>
    </row>
    <row r="3" spans="1:17" s="4" customFormat="1" ht="16.5" x14ac:dyDescent="0.3">
      <c r="B3" s="5" t="s">
        <v>0</v>
      </c>
      <c r="C3" s="106" t="s">
        <v>1</v>
      </c>
      <c r="D3" s="106"/>
      <c r="E3" s="106"/>
      <c r="F3" s="106"/>
      <c r="K3" s="107" t="s">
        <v>196</v>
      </c>
      <c r="L3" s="107"/>
      <c r="M3" s="57"/>
    </row>
    <row r="4" spans="1:17" s="4" customFormat="1" ht="16.5" x14ac:dyDescent="0.3">
      <c r="B4" s="5" t="s">
        <v>4</v>
      </c>
      <c r="C4" s="105" t="s">
        <v>5</v>
      </c>
      <c r="D4" s="105"/>
      <c r="E4" s="105"/>
      <c r="F4" s="105"/>
      <c r="J4" s="28"/>
      <c r="K4" s="5" t="s">
        <v>233</v>
      </c>
      <c r="L4" s="100">
        <v>45204</v>
      </c>
      <c r="M4" s="58"/>
    </row>
    <row r="5" spans="1:17" s="4" customFormat="1" ht="16.5" x14ac:dyDescent="0.3">
      <c r="B5" s="5" t="s">
        <v>2</v>
      </c>
      <c r="C5" s="105"/>
      <c r="D5" s="105"/>
      <c r="E5" s="105"/>
      <c r="F5" s="105"/>
      <c r="J5" s="28"/>
      <c r="K5" s="5" t="s">
        <v>234</v>
      </c>
      <c r="L5" s="100">
        <v>47064</v>
      </c>
      <c r="M5" s="60"/>
    </row>
    <row r="6" spans="1:17" s="4" customFormat="1" ht="16.5" x14ac:dyDescent="0.3">
      <c r="B6" s="5" t="s">
        <v>199</v>
      </c>
      <c r="C6" s="109"/>
      <c r="D6" s="109"/>
      <c r="E6" s="109"/>
      <c r="F6" s="109"/>
      <c r="K6" s="5" t="s">
        <v>235</v>
      </c>
      <c r="L6" s="53" t="str">
        <f>IF(DATEDIF(L4, L5, "Y")&gt;0, DATEDIF(L4, L5, "Y") &amp; " Years", "") &amp;
IF(AND(DATEDIF(L4,L5, "Y")&gt;0, DATEDIF(L4, L5, "YM")&gt;0),", ", "") &amp;
IF(DATEDIF(L4, L5, "YM")&gt;0, DATEDIF(L4, L5, "YM") &amp; " Months","") &amp;
IF(AND(DATEDIF(L4, L5, "YM")&gt;0, DATEDIF(L4,L5, "MD")&gt;0),", ","") &amp;
IF(DATEDIF(L4, L5, "MD")&gt;0, DATEDIF(L4,L5, "MD") &amp; " Days","")</f>
        <v>5 Years, 1 Months, 2 Days</v>
      </c>
      <c r="M6" s="60"/>
    </row>
    <row r="7" spans="1:17" s="4" customFormat="1" ht="16.5" x14ac:dyDescent="0.3">
      <c r="B7" s="5" t="s">
        <v>197</v>
      </c>
      <c r="C7" s="108"/>
      <c r="D7" s="108"/>
      <c r="E7" s="108"/>
      <c r="F7" s="108"/>
      <c r="K7" s="5" t="s">
        <v>236</v>
      </c>
      <c r="L7" s="54">
        <f>ROUND((L5-L4)/365, 2)</f>
        <v>5.0999999999999996</v>
      </c>
      <c r="M7" s="61"/>
    </row>
    <row r="8" spans="1:17" s="4" customFormat="1" ht="16.5" x14ac:dyDescent="0.3">
      <c r="M8" s="14"/>
    </row>
    <row r="9" spans="1:17" s="4" customFormat="1" ht="16.5" x14ac:dyDescent="0.3">
      <c r="C9" s="44" t="s">
        <v>7</v>
      </c>
      <c r="D9" s="44" t="s">
        <v>8</v>
      </c>
      <c r="E9" s="44" t="s">
        <v>24</v>
      </c>
      <c r="F9" s="44" t="s">
        <v>9</v>
      </c>
      <c r="G9" s="45" t="s">
        <v>195</v>
      </c>
      <c r="H9" s="44" t="s">
        <v>34</v>
      </c>
      <c r="I9" s="44" t="s">
        <v>10</v>
      </c>
      <c r="J9" s="44" t="s">
        <v>192</v>
      </c>
      <c r="K9" s="44" t="s">
        <v>193</v>
      </c>
      <c r="M9" s="14"/>
    </row>
    <row r="10" spans="1:17" s="4" customFormat="1" ht="30.75" thickBot="1" x14ac:dyDescent="0.35">
      <c r="B10" s="16" t="s">
        <v>285</v>
      </c>
      <c r="C10" s="17" t="s">
        <v>11</v>
      </c>
      <c r="D10" s="17" t="s">
        <v>12</v>
      </c>
      <c r="E10" s="17" t="s">
        <v>13</v>
      </c>
      <c r="F10" s="17" t="s">
        <v>14</v>
      </c>
      <c r="G10" s="17" t="s">
        <v>15</v>
      </c>
      <c r="H10" s="17" t="s">
        <v>16</v>
      </c>
      <c r="I10" s="17" t="s">
        <v>17</v>
      </c>
      <c r="J10" s="17" t="s">
        <v>18</v>
      </c>
      <c r="K10" s="17" t="s">
        <v>19</v>
      </c>
      <c r="L10" s="17" t="s">
        <v>20</v>
      </c>
      <c r="M10" s="17" t="s">
        <v>47</v>
      </c>
    </row>
    <row r="11" spans="1:17" s="4" customFormat="1" ht="17.25" thickTop="1" x14ac:dyDescent="0.3">
      <c r="B11" s="101" t="str">
        <f>IF(ISBLANK(Personnel!D11), "", Personnel!D11)</f>
        <v>Analyst</v>
      </c>
      <c r="C11" s="95" t="s">
        <v>21</v>
      </c>
      <c r="D11" s="83">
        <f>Personnel!H11</f>
        <v>5</v>
      </c>
      <c r="E11" s="82">
        <v>0.15</v>
      </c>
      <c r="F11" s="84">
        <f>IF(Personnel!R11&lt;&gt;"", Personnel!R11, 0)</f>
        <v>85830.85978720001</v>
      </c>
      <c r="G11" s="87">
        <f>D11*E11*F11</f>
        <v>64373.144840400011</v>
      </c>
      <c r="H11" s="85"/>
      <c r="I11" s="85">
        <v>0</v>
      </c>
      <c r="J11" s="9">
        <f>G11-I11</f>
        <v>64373.144840400011</v>
      </c>
      <c r="K11" s="85">
        <v>0</v>
      </c>
      <c r="L11" s="89"/>
      <c r="M11" s="86" t="s">
        <v>289</v>
      </c>
      <c r="Q11" s="52">
        <f>J11</f>
        <v>64373.144840400011</v>
      </c>
    </row>
    <row r="12" spans="1:17" s="4" customFormat="1" ht="16.5" x14ac:dyDescent="0.3">
      <c r="B12" s="101" t="str">
        <f>IF(ISBLANK(Personnel!D12), "", Personnel!D12)</f>
        <v>Manager</v>
      </c>
      <c r="C12" s="95" t="s">
        <v>21</v>
      </c>
      <c r="D12" s="83">
        <f>Personnel!H12</f>
        <v>10</v>
      </c>
      <c r="E12" s="82">
        <v>0.5</v>
      </c>
      <c r="F12" s="84">
        <f>IF(Personnel!R12&lt;&gt;"", Personnel!R12, 0)</f>
        <v>126009.90200991654</v>
      </c>
      <c r="G12" s="87">
        <f t="shared" ref="G12:G21" si="0">D12*E12*F12</f>
        <v>630049.51004958269</v>
      </c>
      <c r="H12" s="85"/>
      <c r="I12" s="84">
        <v>0</v>
      </c>
      <c r="J12" s="9">
        <f t="shared" ref="J12:J21" si="1">G12-I12</f>
        <v>630049.51004958269</v>
      </c>
      <c r="K12" s="85">
        <v>0</v>
      </c>
      <c r="L12" s="90"/>
      <c r="M12" s="86" t="s">
        <v>289</v>
      </c>
      <c r="Q12" s="52">
        <f t="shared" ref="Q12:Q47" si="2">J12</f>
        <v>630049.51004958269</v>
      </c>
    </row>
    <row r="13" spans="1:17" s="4" customFormat="1" ht="16.5" x14ac:dyDescent="0.3">
      <c r="B13" s="101" t="str">
        <f>IF(ISBLANK(Personnel!D13), "", Personnel!D13)</f>
        <v/>
      </c>
      <c r="C13" s="95" t="s">
        <v>21</v>
      </c>
      <c r="D13" s="83">
        <f>Personnel!H13</f>
        <v>0</v>
      </c>
      <c r="E13" s="82">
        <v>0</v>
      </c>
      <c r="F13" s="84">
        <f>IF(Personnel!R13&lt;&gt;"", Personnel!R13, 0)</f>
        <v>0</v>
      </c>
      <c r="G13" s="87">
        <f t="shared" si="0"/>
        <v>0</v>
      </c>
      <c r="H13" s="85"/>
      <c r="I13" s="84">
        <v>0</v>
      </c>
      <c r="J13" s="9">
        <f t="shared" si="1"/>
        <v>0</v>
      </c>
      <c r="K13" s="85">
        <v>0</v>
      </c>
      <c r="L13" s="90"/>
      <c r="M13" s="86"/>
      <c r="Q13" s="52">
        <f t="shared" si="2"/>
        <v>0</v>
      </c>
    </row>
    <row r="14" spans="1:17" s="4" customFormat="1" ht="16.5" x14ac:dyDescent="0.3">
      <c r="B14" s="101" t="str">
        <f>IF(ISBLANK(Personnel!D14), "", Personnel!D14)</f>
        <v/>
      </c>
      <c r="C14" s="95" t="s">
        <v>21</v>
      </c>
      <c r="D14" s="83">
        <f>Personnel!H14</f>
        <v>0</v>
      </c>
      <c r="E14" s="82">
        <v>0</v>
      </c>
      <c r="F14" s="84">
        <f>IF(Personnel!R14&lt;&gt;"", Personnel!R14, 0)</f>
        <v>0</v>
      </c>
      <c r="G14" s="87">
        <f t="shared" si="0"/>
        <v>0</v>
      </c>
      <c r="H14" s="85"/>
      <c r="I14" s="84">
        <v>0</v>
      </c>
      <c r="J14" s="9">
        <f t="shared" si="1"/>
        <v>0</v>
      </c>
      <c r="K14" s="85">
        <v>0</v>
      </c>
      <c r="L14" s="90"/>
      <c r="M14" s="86"/>
      <c r="Q14" s="52">
        <f t="shared" si="2"/>
        <v>0</v>
      </c>
    </row>
    <row r="15" spans="1:17" s="4" customFormat="1" ht="16.5" x14ac:dyDescent="0.3">
      <c r="B15" s="101" t="str">
        <f>IF(ISBLANK(Personnel!D15), "", Personnel!D15)</f>
        <v/>
      </c>
      <c r="C15" s="95" t="s">
        <v>21</v>
      </c>
      <c r="D15" s="83">
        <f>Personnel!H15</f>
        <v>0</v>
      </c>
      <c r="E15" s="82">
        <v>0</v>
      </c>
      <c r="F15" s="84">
        <f>IF(Personnel!R15&lt;&gt;"", Personnel!R15, 0)</f>
        <v>0</v>
      </c>
      <c r="G15" s="87">
        <f t="shared" si="0"/>
        <v>0</v>
      </c>
      <c r="H15" s="85"/>
      <c r="I15" s="84">
        <v>0</v>
      </c>
      <c r="J15" s="9">
        <f t="shared" si="1"/>
        <v>0</v>
      </c>
      <c r="K15" s="85">
        <v>0</v>
      </c>
      <c r="L15" s="90"/>
      <c r="M15" s="86"/>
      <c r="Q15" s="52">
        <f t="shared" si="2"/>
        <v>0</v>
      </c>
    </row>
    <row r="16" spans="1:17" s="4" customFormat="1" ht="16.5" x14ac:dyDescent="0.3">
      <c r="B16" s="101" t="str">
        <f>IF(ISBLANK(Personnel!D16), "", Personnel!D16)</f>
        <v/>
      </c>
      <c r="C16" s="95" t="s">
        <v>21</v>
      </c>
      <c r="D16" s="83">
        <f>Personnel!H16</f>
        <v>0</v>
      </c>
      <c r="E16" s="82">
        <v>0</v>
      </c>
      <c r="F16" s="84">
        <f>IF(Personnel!R16&lt;&gt;"", Personnel!R16, 0)</f>
        <v>0</v>
      </c>
      <c r="G16" s="87">
        <f t="shared" si="0"/>
        <v>0</v>
      </c>
      <c r="H16" s="85"/>
      <c r="I16" s="84">
        <v>0</v>
      </c>
      <c r="J16" s="9">
        <f t="shared" si="1"/>
        <v>0</v>
      </c>
      <c r="K16" s="85">
        <v>0</v>
      </c>
      <c r="L16" s="90"/>
      <c r="M16" s="86"/>
      <c r="Q16" s="52">
        <f t="shared" si="2"/>
        <v>0</v>
      </c>
    </row>
    <row r="17" spans="2:17" s="4" customFormat="1" ht="16.5" x14ac:dyDescent="0.3">
      <c r="B17" s="101" t="str">
        <f>IF(ISBLANK(Personnel!D17), "", Personnel!D17)</f>
        <v/>
      </c>
      <c r="C17" s="95" t="s">
        <v>21</v>
      </c>
      <c r="D17" s="83">
        <f>Personnel!H17</f>
        <v>0</v>
      </c>
      <c r="E17" s="82">
        <v>0</v>
      </c>
      <c r="F17" s="84">
        <f>IF(Personnel!R17&lt;&gt;"", Personnel!R17, 0)</f>
        <v>0</v>
      </c>
      <c r="G17" s="87">
        <f t="shared" si="0"/>
        <v>0</v>
      </c>
      <c r="H17" s="85"/>
      <c r="I17" s="84">
        <v>0</v>
      </c>
      <c r="J17" s="9">
        <f t="shared" si="1"/>
        <v>0</v>
      </c>
      <c r="K17" s="85">
        <v>0</v>
      </c>
      <c r="L17" s="90"/>
      <c r="M17" s="86"/>
      <c r="Q17" s="52">
        <f t="shared" si="2"/>
        <v>0</v>
      </c>
    </row>
    <row r="18" spans="2:17" s="4" customFormat="1" ht="16.5" x14ac:dyDescent="0.3">
      <c r="B18" s="101" t="str">
        <f>IF(ISBLANK(Personnel!D18), "", Personnel!D18)</f>
        <v/>
      </c>
      <c r="C18" s="95" t="s">
        <v>21</v>
      </c>
      <c r="D18" s="83">
        <f>Personnel!H18</f>
        <v>0</v>
      </c>
      <c r="E18" s="82">
        <v>0</v>
      </c>
      <c r="F18" s="84">
        <f>IF(Personnel!R18&lt;&gt;"", Personnel!R18, 0)</f>
        <v>0</v>
      </c>
      <c r="G18" s="87">
        <f t="shared" si="0"/>
        <v>0</v>
      </c>
      <c r="H18" s="85"/>
      <c r="I18" s="84">
        <v>0</v>
      </c>
      <c r="J18" s="9">
        <f t="shared" si="1"/>
        <v>0</v>
      </c>
      <c r="K18" s="85">
        <v>0</v>
      </c>
      <c r="L18" s="90"/>
      <c r="M18" s="86"/>
      <c r="Q18" s="52">
        <f t="shared" si="2"/>
        <v>0</v>
      </c>
    </row>
    <row r="19" spans="2:17" s="4" customFormat="1" ht="16.5" x14ac:dyDescent="0.3">
      <c r="B19" s="101" t="str">
        <f>IF(ISBLANK(Personnel!D19), "", Personnel!D19)</f>
        <v/>
      </c>
      <c r="C19" s="95" t="s">
        <v>21</v>
      </c>
      <c r="D19" s="83">
        <f>Personnel!H19</f>
        <v>0</v>
      </c>
      <c r="E19" s="82">
        <v>0</v>
      </c>
      <c r="F19" s="84">
        <f>IF(Personnel!R19&lt;&gt;"", Personnel!R19, 0)</f>
        <v>0</v>
      </c>
      <c r="G19" s="87">
        <f t="shared" si="0"/>
        <v>0</v>
      </c>
      <c r="H19" s="85"/>
      <c r="I19" s="84">
        <v>0</v>
      </c>
      <c r="J19" s="9">
        <f t="shared" si="1"/>
        <v>0</v>
      </c>
      <c r="K19" s="85">
        <v>0</v>
      </c>
      <c r="L19" s="90"/>
      <c r="M19" s="86"/>
      <c r="Q19" s="52">
        <f t="shared" si="2"/>
        <v>0</v>
      </c>
    </row>
    <row r="20" spans="2:17" s="4" customFormat="1" ht="16.5" x14ac:dyDescent="0.3">
      <c r="B20" s="101" t="str">
        <f>IF(ISBLANK(Personnel!D20), "", Personnel!D20)</f>
        <v/>
      </c>
      <c r="C20" s="95" t="s">
        <v>21</v>
      </c>
      <c r="D20" s="83">
        <f>Personnel!H20</f>
        <v>0</v>
      </c>
      <c r="E20" s="82">
        <v>0</v>
      </c>
      <c r="F20" s="84">
        <f>IF(Personnel!R20&lt;&gt;"", Personnel!R20, 0)</f>
        <v>0</v>
      </c>
      <c r="G20" s="87">
        <f t="shared" si="0"/>
        <v>0</v>
      </c>
      <c r="H20" s="85"/>
      <c r="I20" s="84">
        <v>0</v>
      </c>
      <c r="J20" s="9">
        <f t="shared" si="1"/>
        <v>0</v>
      </c>
      <c r="K20" s="85">
        <v>0</v>
      </c>
      <c r="L20" s="90"/>
      <c r="M20" s="86"/>
      <c r="Q20" s="52">
        <f t="shared" si="2"/>
        <v>0</v>
      </c>
    </row>
    <row r="21" spans="2:17" s="4" customFormat="1" ht="16.5" x14ac:dyDescent="0.3">
      <c r="B21" s="102" t="s">
        <v>22</v>
      </c>
      <c r="C21" s="95" t="s">
        <v>21</v>
      </c>
      <c r="D21" s="83">
        <f>Personnel!H21</f>
        <v>0</v>
      </c>
      <c r="E21" s="82">
        <v>0</v>
      </c>
      <c r="F21" s="84">
        <f>IF(Personnel!R21&lt;&gt;"", Personnel!R21, 0)</f>
        <v>0</v>
      </c>
      <c r="G21" s="87">
        <f t="shared" si="0"/>
        <v>0</v>
      </c>
      <c r="H21" s="85"/>
      <c r="I21" s="84">
        <v>0</v>
      </c>
      <c r="J21" s="9">
        <f t="shared" si="1"/>
        <v>0</v>
      </c>
      <c r="K21" s="85">
        <v>0</v>
      </c>
      <c r="L21" s="90"/>
      <c r="M21" s="86"/>
      <c r="Q21" s="52">
        <f t="shared" si="2"/>
        <v>0</v>
      </c>
    </row>
    <row r="22" spans="2:17" s="4" customFormat="1" ht="16.5" x14ac:dyDescent="0.3">
      <c r="B22" s="21" t="s">
        <v>23</v>
      </c>
      <c r="C22" s="12"/>
      <c r="D22" s="12"/>
      <c r="E22" s="12"/>
      <c r="F22" s="12"/>
      <c r="G22" s="19">
        <f>SUM(G11:G21)</f>
        <v>694422.65488998266</v>
      </c>
      <c r="H22" s="12"/>
      <c r="I22" s="19">
        <f t="shared" ref="I22:K22" si="3">SUM(I11:I21)</f>
        <v>0</v>
      </c>
      <c r="J22" s="19">
        <f t="shared" si="3"/>
        <v>694422.65488998266</v>
      </c>
      <c r="K22" s="19">
        <f t="shared" si="3"/>
        <v>0</v>
      </c>
      <c r="L22" s="18"/>
      <c r="M22" s="62"/>
      <c r="Q22" s="52"/>
    </row>
    <row r="23" spans="2:17" s="4" customFormat="1" ht="16.5" x14ac:dyDescent="0.3">
      <c r="C23" s="14"/>
      <c r="M23" s="14"/>
      <c r="Q23" s="52"/>
    </row>
    <row r="24" spans="2:17" s="4" customFormat="1" ht="16.5" x14ac:dyDescent="0.3">
      <c r="C24" s="44" t="s">
        <v>7</v>
      </c>
      <c r="D24" s="44" t="s">
        <v>8</v>
      </c>
      <c r="E24" s="44" t="s">
        <v>24</v>
      </c>
      <c r="F24" s="44" t="s">
        <v>9</v>
      </c>
      <c r="G24" s="45" t="s">
        <v>293</v>
      </c>
      <c r="H24" s="44" t="s">
        <v>34</v>
      </c>
      <c r="I24" s="44" t="s">
        <v>10</v>
      </c>
      <c r="J24" s="44" t="s">
        <v>192</v>
      </c>
      <c r="K24" s="44" t="s">
        <v>193</v>
      </c>
      <c r="M24" s="14"/>
      <c r="Q24" s="52"/>
    </row>
    <row r="25" spans="2:17" s="4" customFormat="1" ht="30.75" thickBot="1" x14ac:dyDescent="0.35">
      <c r="B25" s="16" t="s">
        <v>25</v>
      </c>
      <c r="C25" s="17" t="s">
        <v>11</v>
      </c>
      <c r="D25" s="17" t="s">
        <v>26</v>
      </c>
      <c r="E25" s="17" t="s">
        <v>27</v>
      </c>
      <c r="F25" s="17" t="s">
        <v>14</v>
      </c>
      <c r="G25" s="17" t="s">
        <v>15</v>
      </c>
      <c r="H25" s="17" t="s">
        <v>16</v>
      </c>
      <c r="I25" s="17" t="s">
        <v>17</v>
      </c>
      <c r="J25" s="17" t="s">
        <v>18</v>
      </c>
      <c r="K25" s="17" t="s">
        <v>19</v>
      </c>
      <c r="L25" s="17" t="s">
        <v>20</v>
      </c>
      <c r="M25" s="17" t="s">
        <v>47</v>
      </c>
      <c r="Q25" s="52"/>
    </row>
    <row r="26" spans="2:17" s="4" customFormat="1" ht="17.25" thickTop="1" x14ac:dyDescent="0.3">
      <c r="B26" s="6" t="s">
        <v>28</v>
      </c>
      <c r="C26" s="7" t="s">
        <v>29</v>
      </c>
      <c r="D26" s="83">
        <v>0</v>
      </c>
      <c r="E26" s="88"/>
      <c r="F26" s="84">
        <v>0</v>
      </c>
      <c r="G26" s="9">
        <f>D26*F26</f>
        <v>0</v>
      </c>
      <c r="H26" s="85"/>
      <c r="I26" s="85">
        <v>0</v>
      </c>
      <c r="J26" s="9">
        <f t="shared" ref="J26:J30" si="4">G26-I26</f>
        <v>0</v>
      </c>
      <c r="K26" s="85">
        <v>0</v>
      </c>
      <c r="L26" s="89"/>
      <c r="M26" s="86"/>
      <c r="Q26" s="70">
        <f>IF(J26&lt;25000, J26, 25000)</f>
        <v>0</v>
      </c>
    </row>
    <row r="27" spans="2:17" s="4" customFormat="1" ht="16.5" x14ac:dyDescent="0.3">
      <c r="B27" s="10" t="s">
        <v>30</v>
      </c>
      <c r="C27" s="7" t="s">
        <v>29</v>
      </c>
      <c r="D27" s="83">
        <v>0</v>
      </c>
      <c r="E27" s="88"/>
      <c r="F27" s="84">
        <v>0</v>
      </c>
      <c r="G27" s="9">
        <f t="shared" ref="G27:G30" si="5">D27*F27</f>
        <v>0</v>
      </c>
      <c r="H27" s="85"/>
      <c r="I27" s="85">
        <v>0</v>
      </c>
      <c r="J27" s="9">
        <f t="shared" si="4"/>
        <v>0</v>
      </c>
      <c r="K27" s="85">
        <v>0</v>
      </c>
      <c r="L27" s="90"/>
      <c r="M27" s="86"/>
      <c r="Q27" s="70">
        <f t="shared" ref="Q27:Q30" si="6">IF(J27&lt;25000, J27, 25000)</f>
        <v>0</v>
      </c>
    </row>
    <row r="28" spans="2:17" s="4" customFormat="1" ht="16.5" x14ac:dyDescent="0.3">
      <c r="B28" s="10" t="s">
        <v>31</v>
      </c>
      <c r="C28" s="7" t="s">
        <v>29</v>
      </c>
      <c r="D28" s="83">
        <v>0</v>
      </c>
      <c r="E28" s="88"/>
      <c r="F28" s="84">
        <v>0</v>
      </c>
      <c r="G28" s="9">
        <f t="shared" si="5"/>
        <v>0</v>
      </c>
      <c r="H28" s="85"/>
      <c r="I28" s="85">
        <v>0</v>
      </c>
      <c r="J28" s="9">
        <f t="shared" si="4"/>
        <v>0</v>
      </c>
      <c r="K28" s="85">
        <v>0</v>
      </c>
      <c r="L28" s="90"/>
      <c r="M28" s="86"/>
      <c r="Q28" s="70">
        <f t="shared" si="6"/>
        <v>0</v>
      </c>
    </row>
    <row r="29" spans="2:17" s="4" customFormat="1" ht="16.5" x14ac:dyDescent="0.3">
      <c r="B29" s="10" t="s">
        <v>32</v>
      </c>
      <c r="C29" s="7" t="s">
        <v>29</v>
      </c>
      <c r="D29" s="83">
        <v>0</v>
      </c>
      <c r="E29" s="88"/>
      <c r="F29" s="84">
        <v>0</v>
      </c>
      <c r="G29" s="9">
        <f t="shared" si="5"/>
        <v>0</v>
      </c>
      <c r="H29" s="85"/>
      <c r="I29" s="85">
        <v>0</v>
      </c>
      <c r="J29" s="9">
        <f t="shared" si="4"/>
        <v>0</v>
      </c>
      <c r="K29" s="85">
        <v>0</v>
      </c>
      <c r="L29" s="90"/>
      <c r="M29" s="86"/>
      <c r="Q29" s="70">
        <f>IF(J29&lt;25000, J29, 25000)</f>
        <v>0</v>
      </c>
    </row>
    <row r="30" spans="2:17" s="4" customFormat="1" ht="16.5" x14ac:dyDescent="0.3">
      <c r="B30" s="11" t="s">
        <v>22</v>
      </c>
      <c r="C30" s="7" t="s">
        <v>29</v>
      </c>
      <c r="D30" s="83">
        <v>0</v>
      </c>
      <c r="E30" s="88"/>
      <c r="F30" s="84">
        <v>0</v>
      </c>
      <c r="G30" s="9">
        <f t="shared" si="5"/>
        <v>0</v>
      </c>
      <c r="H30" s="85"/>
      <c r="I30" s="84">
        <v>0</v>
      </c>
      <c r="J30" s="9">
        <f t="shared" si="4"/>
        <v>0</v>
      </c>
      <c r="K30" s="85">
        <v>0</v>
      </c>
      <c r="L30" s="90"/>
      <c r="M30" s="86"/>
      <c r="Q30" s="70">
        <f t="shared" si="6"/>
        <v>0</v>
      </c>
    </row>
    <row r="31" spans="2:17" s="4" customFormat="1" ht="16.5" x14ac:dyDescent="0.3">
      <c r="B31" s="20" t="s">
        <v>33</v>
      </c>
      <c r="C31" s="12"/>
      <c r="D31" s="12"/>
      <c r="E31" s="12"/>
      <c r="F31" s="12"/>
      <c r="G31" s="19">
        <f>SUM(G26:G30)</f>
        <v>0</v>
      </c>
      <c r="H31" s="12"/>
      <c r="I31" s="19">
        <f t="shared" ref="I31:K31" si="7">SUM(I26:I30)</f>
        <v>0</v>
      </c>
      <c r="J31" s="19">
        <f>SUM(J26:J30)</f>
        <v>0</v>
      </c>
      <c r="K31" s="91">
        <f t="shared" si="7"/>
        <v>0</v>
      </c>
      <c r="L31" s="92"/>
      <c r="M31" s="93"/>
      <c r="Q31" s="52"/>
    </row>
    <row r="32" spans="2:17" s="4" customFormat="1" ht="16.5" x14ac:dyDescent="0.3">
      <c r="C32" s="14"/>
      <c r="M32" s="14"/>
      <c r="Q32" s="52"/>
    </row>
    <row r="33" spans="2:17" s="4" customFormat="1" ht="16.5" x14ac:dyDescent="0.3">
      <c r="C33" s="44" t="s">
        <v>7</v>
      </c>
      <c r="D33" s="44" t="s">
        <v>8</v>
      </c>
      <c r="E33" s="44" t="s">
        <v>24</v>
      </c>
      <c r="F33" s="44" t="s">
        <v>9</v>
      </c>
      <c r="G33" s="45" t="s">
        <v>293</v>
      </c>
      <c r="H33" s="44" t="s">
        <v>34</v>
      </c>
      <c r="I33" s="44" t="s">
        <v>10</v>
      </c>
      <c r="J33" s="44" t="s">
        <v>192</v>
      </c>
      <c r="K33" s="44" t="s">
        <v>193</v>
      </c>
      <c r="M33" s="14"/>
      <c r="Q33" s="52"/>
    </row>
    <row r="34" spans="2:17" s="4" customFormat="1" ht="30.75" thickBot="1" x14ac:dyDescent="0.35">
      <c r="B34" s="16" t="s">
        <v>35</v>
      </c>
      <c r="C34" s="17" t="s">
        <v>11</v>
      </c>
      <c r="D34" s="17" t="s">
        <v>26</v>
      </c>
      <c r="E34" s="17" t="s">
        <v>36</v>
      </c>
      <c r="F34" s="17" t="s">
        <v>14</v>
      </c>
      <c r="G34" s="17" t="s">
        <v>15</v>
      </c>
      <c r="H34" s="17" t="s">
        <v>16</v>
      </c>
      <c r="I34" s="17" t="s">
        <v>17</v>
      </c>
      <c r="J34" s="17" t="s">
        <v>18</v>
      </c>
      <c r="K34" s="17" t="s">
        <v>19</v>
      </c>
      <c r="L34" s="17" t="s">
        <v>20</v>
      </c>
      <c r="M34" s="17" t="s">
        <v>47</v>
      </c>
      <c r="Q34" s="52"/>
    </row>
    <row r="35" spans="2:17" s="4" customFormat="1" ht="17.25" thickTop="1" x14ac:dyDescent="0.3">
      <c r="B35" s="6" t="s">
        <v>37</v>
      </c>
      <c r="C35" s="95" t="s">
        <v>38</v>
      </c>
      <c r="D35" s="94">
        <v>0</v>
      </c>
      <c r="E35" s="12"/>
      <c r="F35" s="84">
        <v>0</v>
      </c>
      <c r="G35" s="9">
        <f>D35*F35</f>
        <v>0</v>
      </c>
      <c r="H35" s="85"/>
      <c r="I35" s="85">
        <v>0</v>
      </c>
      <c r="J35" s="9">
        <f>G35-I35</f>
        <v>0</v>
      </c>
      <c r="K35" s="85">
        <v>0</v>
      </c>
      <c r="L35" s="90"/>
      <c r="M35" s="86"/>
      <c r="Q35" s="52">
        <f t="shared" si="2"/>
        <v>0</v>
      </c>
    </row>
    <row r="36" spans="2:17" s="4" customFormat="1" ht="16.5" x14ac:dyDescent="0.3">
      <c r="B36" s="10" t="s">
        <v>39</v>
      </c>
      <c r="C36" s="95" t="s">
        <v>40</v>
      </c>
      <c r="D36" s="94">
        <v>0</v>
      </c>
      <c r="E36" s="12"/>
      <c r="F36" s="84">
        <v>0</v>
      </c>
      <c r="G36" s="9">
        <f>D36*F36</f>
        <v>0</v>
      </c>
      <c r="H36" s="85"/>
      <c r="I36" s="85">
        <v>0</v>
      </c>
      <c r="J36" s="9">
        <f>G36-I36</f>
        <v>0</v>
      </c>
      <c r="K36" s="85">
        <v>0</v>
      </c>
      <c r="L36" s="90"/>
      <c r="M36" s="86"/>
      <c r="Q36" s="52">
        <f t="shared" si="2"/>
        <v>0</v>
      </c>
    </row>
    <row r="37" spans="2:17" s="4" customFormat="1" ht="16.5" x14ac:dyDescent="0.3">
      <c r="B37" s="10" t="s">
        <v>41</v>
      </c>
      <c r="C37" s="95" t="s">
        <v>42</v>
      </c>
      <c r="D37" s="94">
        <v>0</v>
      </c>
      <c r="E37" s="12"/>
      <c r="F37" s="84">
        <v>0</v>
      </c>
      <c r="G37" s="9">
        <f>D37*F37</f>
        <v>0</v>
      </c>
      <c r="H37" s="85"/>
      <c r="I37" s="85">
        <v>0</v>
      </c>
      <c r="J37" s="9">
        <f>G37-I37</f>
        <v>0</v>
      </c>
      <c r="K37" s="85">
        <v>0</v>
      </c>
      <c r="L37" s="90"/>
      <c r="M37" s="86"/>
      <c r="Q37" s="52">
        <f t="shared" si="2"/>
        <v>0</v>
      </c>
    </row>
    <row r="38" spans="2:17" s="4" customFormat="1" ht="16.5" x14ac:dyDescent="0.3">
      <c r="B38" s="10" t="s">
        <v>287</v>
      </c>
      <c r="C38" s="95" t="s">
        <v>288</v>
      </c>
      <c r="D38" s="94">
        <v>0</v>
      </c>
      <c r="E38" s="12"/>
      <c r="F38" s="84">
        <v>0.67</v>
      </c>
      <c r="G38" s="9">
        <f>D38*F38</f>
        <v>0</v>
      </c>
      <c r="H38" s="85"/>
      <c r="I38" s="85">
        <v>0</v>
      </c>
      <c r="J38" s="9">
        <f>G38-I38</f>
        <v>0</v>
      </c>
      <c r="K38" s="85">
        <v>0</v>
      </c>
      <c r="L38" s="90"/>
      <c r="M38" s="86"/>
      <c r="Q38" s="52">
        <f t="shared" si="2"/>
        <v>0</v>
      </c>
    </row>
    <row r="39" spans="2:17" s="4" customFormat="1" ht="16.5" x14ac:dyDescent="0.3">
      <c r="B39" s="20" t="s">
        <v>43</v>
      </c>
      <c r="C39" s="12"/>
      <c r="D39" s="12"/>
      <c r="E39" s="12"/>
      <c r="F39" s="12"/>
      <c r="G39" s="19">
        <f>SUM(G35:G38)</f>
        <v>0</v>
      </c>
      <c r="H39" s="96"/>
      <c r="I39" s="97">
        <f>SUM(I35:I38)</f>
        <v>0</v>
      </c>
      <c r="J39" s="19">
        <f>SUM(J35:J38)</f>
        <v>0</v>
      </c>
      <c r="K39" s="19">
        <f t="shared" ref="K39" si="8">SUM(K35:K38)</f>
        <v>0</v>
      </c>
      <c r="L39" s="18"/>
      <c r="M39" s="62"/>
      <c r="Q39" s="52">
        <f t="shared" si="2"/>
        <v>0</v>
      </c>
    </row>
    <row r="40" spans="2:17" s="4" customFormat="1" ht="16.5" x14ac:dyDescent="0.3">
      <c r="C40" s="14"/>
      <c r="M40" s="14"/>
      <c r="Q40" s="52">
        <f t="shared" si="2"/>
        <v>0</v>
      </c>
    </row>
    <row r="41" spans="2:17" s="4" customFormat="1" ht="16.5" x14ac:dyDescent="0.3">
      <c r="C41" s="44" t="s">
        <v>7</v>
      </c>
      <c r="D41" s="44" t="s">
        <v>8</v>
      </c>
      <c r="E41" s="44" t="s">
        <v>24</v>
      </c>
      <c r="F41" s="44" t="s">
        <v>9</v>
      </c>
      <c r="G41" s="45" t="s">
        <v>293</v>
      </c>
      <c r="H41" s="44" t="s">
        <v>34</v>
      </c>
      <c r="I41" s="44" t="s">
        <v>10</v>
      </c>
      <c r="J41" s="44" t="s">
        <v>192</v>
      </c>
      <c r="K41" s="44" t="s">
        <v>193</v>
      </c>
      <c r="M41" s="14"/>
      <c r="Q41" s="52"/>
    </row>
    <row r="42" spans="2:17" s="4" customFormat="1" ht="30.75" thickBot="1" x14ac:dyDescent="0.35">
      <c r="B42" s="16" t="s">
        <v>44</v>
      </c>
      <c r="C42" s="17" t="s">
        <v>11</v>
      </c>
      <c r="D42" s="17" t="s">
        <v>26</v>
      </c>
      <c r="E42" s="17" t="s">
        <v>36</v>
      </c>
      <c r="F42" s="17" t="s">
        <v>14</v>
      </c>
      <c r="G42" s="17" t="s">
        <v>15</v>
      </c>
      <c r="H42" s="17" t="s">
        <v>16</v>
      </c>
      <c r="I42" s="17" t="s">
        <v>17</v>
      </c>
      <c r="J42" s="17" t="s">
        <v>18</v>
      </c>
      <c r="K42" s="17" t="s">
        <v>19</v>
      </c>
      <c r="L42" s="17" t="s">
        <v>20</v>
      </c>
      <c r="M42" s="17" t="s">
        <v>47</v>
      </c>
      <c r="Q42" s="52"/>
    </row>
    <row r="43" spans="2:17" s="4" customFormat="1" ht="17.25" thickTop="1" x14ac:dyDescent="0.3">
      <c r="B43" s="6"/>
      <c r="C43" s="95" t="s">
        <v>29</v>
      </c>
      <c r="D43" s="83">
        <v>0</v>
      </c>
      <c r="E43" s="12"/>
      <c r="F43" s="84">
        <v>0</v>
      </c>
      <c r="G43" s="9">
        <f t="shared" ref="G43:G47" si="9">D43*F43</f>
        <v>0</v>
      </c>
      <c r="H43" s="85"/>
      <c r="I43" s="85">
        <v>0</v>
      </c>
      <c r="J43" s="9">
        <f t="shared" ref="J43:J47" si="10">G43-I43</f>
        <v>0</v>
      </c>
      <c r="K43" s="85">
        <v>0</v>
      </c>
      <c r="L43" s="89"/>
      <c r="M43" s="86"/>
      <c r="Q43" s="52">
        <f t="shared" si="2"/>
        <v>0</v>
      </c>
    </row>
    <row r="44" spans="2:17" s="4" customFormat="1" ht="16.5" x14ac:dyDescent="0.3">
      <c r="B44" s="10"/>
      <c r="C44" s="95" t="s">
        <v>29</v>
      </c>
      <c r="D44" s="83">
        <v>0</v>
      </c>
      <c r="E44" s="12"/>
      <c r="F44" s="84">
        <v>0</v>
      </c>
      <c r="G44" s="9">
        <f t="shared" si="9"/>
        <v>0</v>
      </c>
      <c r="H44" s="85"/>
      <c r="I44" s="85">
        <v>0</v>
      </c>
      <c r="J44" s="9">
        <f t="shared" si="10"/>
        <v>0</v>
      </c>
      <c r="K44" s="85">
        <v>0</v>
      </c>
      <c r="L44" s="90"/>
      <c r="M44" s="86"/>
      <c r="Q44" s="52">
        <f t="shared" si="2"/>
        <v>0</v>
      </c>
    </row>
    <row r="45" spans="2:17" s="4" customFormat="1" ht="16.5" x14ac:dyDescent="0.3">
      <c r="B45" s="10"/>
      <c r="C45" s="95" t="s">
        <v>29</v>
      </c>
      <c r="D45" s="83">
        <v>0</v>
      </c>
      <c r="E45" s="12"/>
      <c r="F45" s="84">
        <v>0</v>
      </c>
      <c r="G45" s="9">
        <f t="shared" si="9"/>
        <v>0</v>
      </c>
      <c r="H45" s="85"/>
      <c r="I45" s="85">
        <v>0</v>
      </c>
      <c r="J45" s="9">
        <f t="shared" si="10"/>
        <v>0</v>
      </c>
      <c r="K45" s="85">
        <v>0</v>
      </c>
      <c r="L45" s="90"/>
      <c r="M45" s="86"/>
      <c r="Q45" s="52">
        <f t="shared" si="2"/>
        <v>0</v>
      </c>
    </row>
    <row r="46" spans="2:17" s="4" customFormat="1" ht="16.5" x14ac:dyDescent="0.3">
      <c r="B46" s="10"/>
      <c r="C46" s="95" t="s">
        <v>29</v>
      </c>
      <c r="D46" s="83">
        <v>0</v>
      </c>
      <c r="E46" s="12"/>
      <c r="F46" s="84">
        <v>0</v>
      </c>
      <c r="G46" s="9">
        <f t="shared" si="9"/>
        <v>0</v>
      </c>
      <c r="H46" s="85"/>
      <c r="I46" s="85">
        <v>0</v>
      </c>
      <c r="J46" s="9">
        <f t="shared" si="10"/>
        <v>0</v>
      </c>
      <c r="K46" s="85">
        <v>0</v>
      </c>
      <c r="L46" s="90"/>
      <c r="M46" s="86"/>
      <c r="Q46" s="52">
        <f t="shared" si="2"/>
        <v>0</v>
      </c>
    </row>
    <row r="47" spans="2:17" s="4" customFormat="1" ht="16.5" x14ac:dyDescent="0.3">
      <c r="B47" s="10"/>
      <c r="C47" s="95" t="s">
        <v>29</v>
      </c>
      <c r="D47" s="83">
        <v>0</v>
      </c>
      <c r="E47" s="12"/>
      <c r="F47" s="84">
        <v>0</v>
      </c>
      <c r="G47" s="8">
        <f t="shared" si="9"/>
        <v>0</v>
      </c>
      <c r="H47" s="85"/>
      <c r="I47" s="85">
        <v>0</v>
      </c>
      <c r="J47" s="9">
        <f t="shared" si="10"/>
        <v>0</v>
      </c>
      <c r="K47" s="85">
        <v>0</v>
      </c>
      <c r="L47" s="90"/>
      <c r="M47" s="86"/>
      <c r="Q47" s="52">
        <f t="shared" si="2"/>
        <v>0</v>
      </c>
    </row>
    <row r="48" spans="2:17" s="4" customFormat="1" ht="16.5" x14ac:dyDescent="0.3">
      <c r="B48" s="20" t="s">
        <v>45</v>
      </c>
      <c r="C48" s="12"/>
      <c r="D48" s="12"/>
      <c r="E48" s="12"/>
      <c r="F48" s="12"/>
      <c r="G48" s="19">
        <f>SUM(G43:G47)</f>
        <v>0</v>
      </c>
      <c r="H48" s="12"/>
      <c r="I48" s="19">
        <f>SUM(I43:I47)</f>
        <v>0</v>
      </c>
      <c r="J48" s="19">
        <f>SUM(J43:J47)</f>
        <v>0</v>
      </c>
      <c r="K48" s="19">
        <f>SUM(K43:K47)</f>
        <v>0</v>
      </c>
      <c r="L48" s="18"/>
      <c r="M48" s="62"/>
    </row>
    <row r="49" spans="2:13" s="4" customFormat="1" ht="16.5" x14ac:dyDescent="0.3">
      <c r="C49" s="14"/>
      <c r="M49" s="14"/>
    </row>
    <row r="50" spans="2:13" s="4" customFormat="1" ht="16.5" x14ac:dyDescent="0.3">
      <c r="B50" s="104" t="s">
        <v>292</v>
      </c>
      <c r="C50" s="104"/>
      <c r="D50" s="104"/>
      <c r="E50" s="104"/>
      <c r="F50" s="104"/>
      <c r="G50" s="104"/>
      <c r="H50" s="104"/>
      <c r="I50" s="104"/>
      <c r="J50" s="104"/>
      <c r="K50" s="104"/>
      <c r="L50" s="104"/>
      <c r="M50" s="63"/>
    </row>
    <row r="51" spans="2:13" s="4" customFormat="1" ht="30.75" thickBot="1" x14ac:dyDescent="0.35">
      <c r="B51" s="16" t="s">
        <v>46</v>
      </c>
      <c r="C51" s="17" t="s">
        <v>36</v>
      </c>
      <c r="D51" s="17" t="s">
        <v>36</v>
      </c>
      <c r="E51" s="17" t="s">
        <v>36</v>
      </c>
      <c r="F51" s="17" t="s">
        <v>14</v>
      </c>
      <c r="G51" s="17" t="s">
        <v>47</v>
      </c>
      <c r="H51" s="17" t="s">
        <v>36</v>
      </c>
      <c r="I51" s="17" t="s">
        <v>36</v>
      </c>
      <c r="J51" s="17" t="s">
        <v>18</v>
      </c>
      <c r="K51" s="17" t="s">
        <v>36</v>
      </c>
      <c r="L51" s="17" t="s">
        <v>20</v>
      </c>
      <c r="M51" s="17"/>
    </row>
    <row r="52" spans="2:13" s="4" customFormat="1" ht="17.25" thickTop="1" x14ac:dyDescent="0.3">
      <c r="B52" s="6" t="s">
        <v>48</v>
      </c>
      <c r="C52" s="12"/>
      <c r="D52" s="12"/>
      <c r="E52" s="12"/>
      <c r="F52" s="98">
        <v>0.1</v>
      </c>
      <c r="G52" s="55">
        <f>SUMIFS(Q:Q, M:M, "Yes")</f>
        <v>694422.65488998266</v>
      </c>
      <c r="H52" s="12"/>
      <c r="I52" s="12"/>
      <c r="J52" s="9">
        <f>F52*G52</f>
        <v>69442.265488998266</v>
      </c>
      <c r="K52" s="12"/>
      <c r="L52" s="89"/>
      <c r="M52" s="62"/>
    </row>
    <row r="53" spans="2:13" s="4" customFormat="1" ht="16.5" x14ac:dyDescent="0.3">
      <c r="B53" s="20" t="s">
        <v>49</v>
      </c>
      <c r="C53" s="12"/>
      <c r="D53" s="12"/>
      <c r="E53" s="12"/>
      <c r="F53" s="12"/>
      <c r="G53" s="19">
        <f>SUM(G52:G52)</f>
        <v>694422.65488998266</v>
      </c>
      <c r="H53" s="12"/>
      <c r="I53" s="19">
        <f>SUM(I52:I52)</f>
        <v>0</v>
      </c>
      <c r="J53" s="19">
        <f>SUM(J52:J52)</f>
        <v>69442.265488998266</v>
      </c>
      <c r="K53" s="19">
        <f>SUM(K52:K52)</f>
        <v>0</v>
      </c>
      <c r="L53" s="18"/>
      <c r="M53" s="62"/>
    </row>
    <row r="54" spans="2:13" s="4" customFormat="1" ht="8.25" customHeight="1" x14ac:dyDescent="0.3">
      <c r="C54" s="14"/>
      <c r="M54" s="14"/>
    </row>
    <row r="55" spans="2:13" s="4" customFormat="1" ht="16.5" x14ac:dyDescent="0.3">
      <c r="C55" s="14"/>
      <c r="G55" s="103" t="s">
        <v>50</v>
      </c>
      <c r="H55" s="103"/>
      <c r="I55" s="15"/>
      <c r="J55" s="99"/>
      <c r="K55" s="15"/>
      <c r="M55" s="14"/>
    </row>
    <row r="56" spans="2:13" s="4" customFormat="1" ht="16.5" customHeight="1" x14ac:dyDescent="0.3">
      <c r="C56" s="14"/>
      <c r="G56" s="103" t="s">
        <v>51</v>
      </c>
      <c r="H56" s="103"/>
      <c r="I56" s="15"/>
      <c r="J56" s="69">
        <f>ROUND(SUM(J22,J31,J39,J48,J53,J55),2)</f>
        <v>763864.92</v>
      </c>
      <c r="K56" s="52" t="s">
        <v>198</v>
      </c>
      <c r="L56" s="51"/>
      <c r="M56" s="64"/>
    </row>
    <row r="57" spans="2:13" s="4" customFormat="1" ht="16.5" x14ac:dyDescent="0.3">
      <c r="C57" s="14"/>
      <c r="J57" s="27">
        <f>IFERROR(J56/#REF!,0)</f>
        <v>0</v>
      </c>
      <c r="K57" s="51"/>
      <c r="L57" s="51"/>
      <c r="M57" s="64"/>
    </row>
  </sheetData>
  <sheetProtection sheet="1" objects="1" scenarios="1"/>
  <mergeCells count="9">
    <mergeCell ref="G56:H56"/>
    <mergeCell ref="B50:L50"/>
    <mergeCell ref="C5:F5"/>
    <mergeCell ref="C4:F4"/>
    <mergeCell ref="C3:F3"/>
    <mergeCell ref="K3:L3"/>
    <mergeCell ref="C7:F7"/>
    <mergeCell ref="C6:F6"/>
    <mergeCell ref="G55:H55"/>
  </mergeCells>
  <conditionalFormatting sqref="D11">
    <cfRule type="expression" dxfId="65" priority="11">
      <formula>$D$11&gt;$L$7</formula>
    </cfRule>
  </conditionalFormatting>
  <conditionalFormatting sqref="D12">
    <cfRule type="expression" dxfId="64" priority="10">
      <formula>$D$12&gt;$L$7</formula>
    </cfRule>
  </conditionalFormatting>
  <conditionalFormatting sqref="D13">
    <cfRule type="expression" dxfId="63" priority="9">
      <formula>$D$13&gt;$L$7</formula>
    </cfRule>
  </conditionalFormatting>
  <conditionalFormatting sqref="D14">
    <cfRule type="expression" dxfId="62" priority="8">
      <formula>$D$14&gt;$L$7</formula>
    </cfRule>
  </conditionalFormatting>
  <conditionalFormatting sqref="D15">
    <cfRule type="expression" dxfId="61" priority="7">
      <formula>$D$15&gt;$L$7</formula>
    </cfRule>
  </conditionalFormatting>
  <conditionalFormatting sqref="D16">
    <cfRule type="expression" dxfId="60" priority="6">
      <formula>$D$16&gt;$L$7</formula>
    </cfRule>
  </conditionalFormatting>
  <conditionalFormatting sqref="D17">
    <cfRule type="expression" dxfId="59" priority="5">
      <formula>$D$17&gt;$L$7</formula>
    </cfRule>
  </conditionalFormatting>
  <conditionalFormatting sqref="D18">
    <cfRule type="expression" dxfId="58" priority="4">
      <formula>$D$18&gt;$L$7</formula>
    </cfRule>
  </conditionalFormatting>
  <conditionalFormatting sqref="D19">
    <cfRule type="expression" dxfId="57" priority="3">
      <formula>$D$19&gt;$L$7</formula>
    </cfRule>
  </conditionalFormatting>
  <conditionalFormatting sqref="D20">
    <cfRule type="expression" dxfId="56" priority="2">
      <formula>$D$20&gt;$L$7</formula>
    </cfRule>
  </conditionalFormatting>
  <conditionalFormatting sqref="D21">
    <cfRule type="expression" dxfId="55" priority="1">
      <formula>$D$21&gt;$L$7</formula>
    </cfRule>
  </conditionalFormatting>
  <conditionalFormatting sqref="E11">
    <cfRule type="expression" dxfId="54" priority="22">
      <formula>$E$11&gt;100%</formula>
    </cfRule>
  </conditionalFormatting>
  <conditionalFormatting sqref="E12">
    <cfRule type="expression" dxfId="53" priority="21">
      <formula>$E$12&gt;100%</formula>
    </cfRule>
  </conditionalFormatting>
  <conditionalFormatting sqref="E13">
    <cfRule type="expression" dxfId="52" priority="20">
      <formula>$E$13&gt;100%</formula>
    </cfRule>
  </conditionalFormatting>
  <conditionalFormatting sqref="E14">
    <cfRule type="expression" dxfId="51" priority="19">
      <formula>$E$14&gt;100%</formula>
    </cfRule>
  </conditionalFormatting>
  <conditionalFormatting sqref="E15">
    <cfRule type="expression" dxfId="50" priority="18">
      <formula>$E$15&gt;100%</formula>
    </cfRule>
  </conditionalFormatting>
  <conditionalFormatting sqref="E16">
    <cfRule type="expression" dxfId="49" priority="17">
      <formula>$E$16&gt;100%</formula>
    </cfRule>
  </conditionalFormatting>
  <conditionalFormatting sqref="E17">
    <cfRule type="expression" dxfId="48" priority="16">
      <formula>$E$17&gt;100%</formula>
    </cfRule>
  </conditionalFormatting>
  <conditionalFormatting sqref="E18">
    <cfRule type="expression" dxfId="47" priority="15">
      <formula>$E$18&gt;100%</formula>
    </cfRule>
  </conditionalFormatting>
  <conditionalFormatting sqref="E19">
    <cfRule type="expression" dxfId="46" priority="14">
      <formula>$E$19&gt;100%</formula>
    </cfRule>
  </conditionalFormatting>
  <conditionalFormatting sqref="E20">
    <cfRule type="expression" dxfId="45" priority="13">
      <formula>$E$20&gt;100%</formula>
    </cfRule>
  </conditionalFormatting>
  <conditionalFormatting sqref="E21">
    <cfRule type="expression" dxfId="44" priority="12">
      <formula>$E$21&gt;100%</formula>
    </cfRule>
  </conditionalFormatting>
  <conditionalFormatting sqref="J56">
    <cfRule type="expression" dxfId="43" priority="36">
      <formula>$J$56&lt;$C$7</formula>
    </cfRule>
    <cfRule type="expression" dxfId="42" priority="40">
      <formula>$J$56&gt;$C$7</formula>
    </cfRule>
    <cfRule type="expression" dxfId="41" priority="41">
      <formula>$J$56=$C$7</formula>
    </cfRule>
  </conditionalFormatting>
  <pageMargins left="0.7" right="0.7" top="0.75" bottom="0.75" header="0.3" footer="0.3"/>
  <pageSetup scale="48" orientation="landscape" r:id="rId1"/>
  <headerFooter>
    <oddFooter>&amp;L&amp;G&amp;R&amp;"Arial Nova,Regular"Version as of 11-16-2023</oddFooter>
  </headerFooter>
  <legacyDrawingHF r:id="rId2"/>
  <extLst>
    <ext xmlns:x14="http://schemas.microsoft.com/office/spreadsheetml/2009/9/main" uri="{CCE6A557-97BC-4b89-ADB6-D9C93CAAB3DF}">
      <x14:dataValidations xmlns:xm="http://schemas.microsoft.com/office/excel/2006/main" count="8">
        <x14:dataValidation type="list" allowBlank="1" showInputMessage="1" showErrorMessage="1" xr:uid="{5620D01B-F223-4B83-B1EB-6F13E090B7CF}">
          <x14:formula1>
            <xm:f>'Data Fields'!$D$3:$D$6</xm:f>
          </x14:formula1>
          <xm:sqref>E26:E30</xm:sqref>
        </x14:dataValidation>
        <x14:dataValidation type="list" allowBlank="1" showInputMessage="1" showErrorMessage="1" xr:uid="{0C3A7D7E-223E-46FB-9C5B-CD34B8AFC674}">
          <x14:formula1>
            <xm:f>'Data Fields'!$H$3:$H$12</xm:f>
          </x14:formula1>
          <xm:sqref>C4</xm:sqref>
        </x14:dataValidation>
        <x14:dataValidation type="list" allowBlank="1" showInputMessage="1" showErrorMessage="1" xr:uid="{074220DF-3472-45FB-9A0F-433AC07084EB}">
          <x14:formula1>
            <xm:f>'Data Fields'!$B$14:$B$21</xm:f>
          </x14:formula1>
          <xm:sqref>C26:C30</xm:sqref>
        </x14:dataValidation>
        <x14:dataValidation type="list" allowBlank="1" showInputMessage="1" showErrorMessage="1" xr:uid="{E160F9C7-0265-49DA-B58A-5307E1030E1F}">
          <x14:formula1>
            <xm:f>'Data Fields'!$F$3:$F$12</xm:f>
          </x14:formula1>
          <xm:sqref>H26:H30 H11:H21 H35:H38 H43:H47</xm:sqref>
        </x14:dataValidation>
        <x14:dataValidation type="list" allowBlank="1" showInputMessage="1" showErrorMessage="1" xr:uid="{5D34F0A5-5C7C-4E5E-AA20-E8917C5D646F}">
          <x14:formula1>
            <xm:f>'Data Fields'!$H$17:$H$24</xm:f>
          </x14:formula1>
          <xm:sqref>C5:F5</xm:sqref>
        </x14:dataValidation>
        <x14:dataValidation type="list" allowBlank="1" showInputMessage="1" xr:uid="{4356F6BC-ADFA-4DF6-B014-DD85D75DB6DA}">
          <x14:formula1>
            <xm:f>'Data Fields'!$B$14:$B$21</xm:f>
          </x14:formula1>
          <xm:sqref>C43:C47</xm:sqref>
        </x14:dataValidation>
        <x14:dataValidation type="list" allowBlank="1" showInputMessage="1" xr:uid="{A1A945A2-0A8B-4191-9B0C-6C42E2E5F005}">
          <x14:formula1>
            <xm:f>'Data Fields'!$B$9:$B$13</xm:f>
          </x14:formula1>
          <xm:sqref>C35:C38</xm:sqref>
        </x14:dataValidation>
        <x14:dataValidation type="list" allowBlank="1" showInputMessage="1" showErrorMessage="1" xr:uid="{76761010-A899-410A-AF1F-EA61BFC78DD7}">
          <x14:formula1>
            <xm:f>'Data Fields'!$B$22:$B$24</xm:f>
          </x14:formula1>
          <xm:sqref>M11:M21 M35:M38 M43:M47 M26:M30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543DD-F302-4006-8776-18F063807291}">
  <sheetPr>
    <tabColor rgb="FFE79B55"/>
    <pageSetUpPr fitToPage="1"/>
  </sheetPr>
  <dimension ref="A1:BM50"/>
  <sheetViews>
    <sheetView showGridLines="0" zoomScale="75" zoomScaleNormal="75" workbookViewId="0">
      <pane xSplit="7" ySplit="10" topLeftCell="H11" activePane="bottomRight" state="frozen"/>
      <selection pane="topRight" activeCell="H1" sqref="H1"/>
      <selection pane="bottomLeft" activeCell="A11" sqref="A11"/>
      <selection pane="bottomRight" activeCell="R11" sqref="R11:S11"/>
    </sheetView>
  </sheetViews>
  <sheetFormatPr defaultColWidth="9.140625" defaultRowHeight="16.5" outlineLevelCol="1" x14ac:dyDescent="0.3"/>
  <cols>
    <col min="1" max="1" width="2.7109375" style="4" customWidth="1"/>
    <col min="2" max="2" width="9.140625" style="4"/>
    <col min="3" max="3" width="30.85546875" style="4" customWidth="1"/>
    <col min="4" max="7" width="9.140625" style="4"/>
    <col min="8" max="19" width="10.7109375" style="4" customWidth="1"/>
    <col min="20" max="22" width="20.7109375" style="4" customWidth="1"/>
    <col min="23" max="23" width="4.5703125" style="4" customWidth="1"/>
    <col min="24" max="24" width="10.7109375" style="4" customWidth="1"/>
    <col min="25" max="43" width="10.7109375" style="4" hidden="1" customWidth="1" outlineLevel="1"/>
    <col min="44" max="44" width="9.140625" style="4" collapsed="1"/>
    <col min="45" max="45" width="12.7109375" style="4" customWidth="1"/>
    <col min="46" max="64" width="12.7109375" style="4" hidden="1" customWidth="1" outlineLevel="1"/>
    <col min="65" max="65" width="9.140625" style="4" collapsed="1"/>
    <col min="66" max="16384" width="9.140625" style="4"/>
  </cols>
  <sheetData>
    <row r="1" spans="1:64" ht="20.25" x14ac:dyDescent="0.3">
      <c r="A1" s="40" t="s">
        <v>194</v>
      </c>
    </row>
    <row r="2" spans="1:64" ht="9.75" customHeight="1" x14ac:dyDescent="0.3"/>
    <row r="3" spans="1:64" ht="16.5" customHeight="1" x14ac:dyDescent="0.3">
      <c r="A3" s="110" t="s">
        <v>268</v>
      </c>
      <c r="B3" s="110"/>
      <c r="C3" s="110"/>
      <c r="D3" s="110"/>
      <c r="E3" s="110"/>
      <c r="F3" s="110"/>
      <c r="G3" s="110"/>
      <c r="H3" s="110"/>
      <c r="I3" s="110"/>
      <c r="J3" s="110"/>
      <c r="K3" s="110"/>
      <c r="L3" s="110"/>
      <c r="M3" s="110"/>
      <c r="N3" s="110"/>
      <c r="O3" s="110"/>
      <c r="P3" s="110"/>
      <c r="Q3" s="110"/>
      <c r="R3" s="110"/>
      <c r="S3" s="110"/>
    </row>
    <row r="4" spans="1:64" x14ac:dyDescent="0.3">
      <c r="A4" s="110"/>
      <c r="B4" s="110"/>
      <c r="C4" s="110"/>
      <c r="D4" s="110"/>
      <c r="E4" s="110"/>
      <c r="F4" s="110"/>
      <c r="G4" s="110"/>
      <c r="H4" s="110"/>
      <c r="I4" s="110"/>
      <c r="J4" s="110"/>
      <c r="K4" s="110"/>
      <c r="L4" s="110"/>
      <c r="M4" s="110"/>
      <c r="N4" s="110"/>
      <c r="O4" s="110"/>
      <c r="P4" s="110"/>
      <c r="Q4" s="110"/>
      <c r="R4" s="110"/>
      <c r="S4" s="110"/>
      <c r="AT4" s="35"/>
      <c r="AU4" s="35"/>
      <c r="AV4" s="35"/>
      <c r="AW4" s="35"/>
      <c r="AX4" s="35"/>
      <c r="AY4" s="35"/>
      <c r="AZ4" s="35"/>
      <c r="BA4" s="35"/>
      <c r="BB4" s="35"/>
      <c r="BC4" s="35"/>
      <c r="BD4" s="35"/>
      <c r="BE4" s="35"/>
      <c r="BF4" s="35"/>
      <c r="BG4" s="35"/>
      <c r="BH4" s="35"/>
      <c r="BI4" s="35"/>
      <c r="BJ4" s="35"/>
      <c r="BK4" s="35"/>
      <c r="BL4" s="35"/>
    </row>
    <row r="5" spans="1:64" x14ac:dyDescent="0.3">
      <c r="A5" s="110"/>
      <c r="B5" s="110"/>
      <c r="C5" s="110"/>
      <c r="D5" s="110"/>
      <c r="E5" s="110"/>
      <c r="F5" s="110"/>
      <c r="G5" s="110"/>
      <c r="H5" s="110"/>
      <c r="I5" s="110"/>
      <c r="J5" s="110"/>
      <c r="K5" s="110"/>
      <c r="L5" s="110"/>
      <c r="M5" s="110"/>
      <c r="N5" s="110"/>
      <c r="O5" s="110"/>
      <c r="P5" s="110"/>
      <c r="Q5" s="110"/>
      <c r="R5" s="110"/>
      <c r="S5" s="110"/>
      <c r="X5" s="34"/>
      <c r="Y5" s="35"/>
      <c r="Z5" s="35"/>
      <c r="AA5" s="35"/>
      <c r="AB5" s="35"/>
      <c r="AC5" s="35"/>
      <c r="AD5" s="35"/>
      <c r="AE5" s="35"/>
      <c r="AF5" s="35"/>
      <c r="AG5" s="35"/>
      <c r="AH5" s="35"/>
      <c r="AI5" s="35"/>
      <c r="AJ5" s="35"/>
      <c r="AK5" s="35"/>
      <c r="AL5" s="35"/>
      <c r="AM5" s="35"/>
      <c r="AN5" s="35"/>
      <c r="AO5" s="35"/>
      <c r="AP5" s="35"/>
      <c r="AQ5" s="35"/>
      <c r="AS5" s="34"/>
      <c r="AT5" s="35"/>
      <c r="AU5" s="35"/>
      <c r="AV5" s="35"/>
      <c r="AW5" s="35"/>
      <c r="AX5" s="35"/>
      <c r="AY5" s="35"/>
      <c r="AZ5" s="35"/>
      <c r="BA5" s="35"/>
      <c r="BB5" s="35"/>
      <c r="BC5" s="35"/>
      <c r="BD5" s="35"/>
      <c r="BE5" s="35"/>
      <c r="BF5" s="35"/>
      <c r="BG5" s="35"/>
      <c r="BH5" s="35"/>
      <c r="BI5" s="35"/>
      <c r="BJ5" s="35"/>
      <c r="BK5" s="35"/>
      <c r="BL5" s="35"/>
    </row>
    <row r="6" spans="1:64" x14ac:dyDescent="0.3">
      <c r="A6" s="110"/>
      <c r="B6" s="110"/>
      <c r="C6" s="110"/>
      <c r="D6" s="110"/>
      <c r="E6" s="110"/>
      <c r="F6" s="110"/>
      <c r="G6" s="110"/>
      <c r="H6" s="110"/>
      <c r="I6" s="110"/>
      <c r="J6" s="110"/>
      <c r="K6" s="110"/>
      <c r="L6" s="110"/>
      <c r="M6" s="110"/>
      <c r="N6" s="110"/>
      <c r="O6" s="110"/>
      <c r="P6" s="110"/>
      <c r="Q6" s="110"/>
      <c r="R6" s="110"/>
      <c r="S6" s="110"/>
      <c r="X6" s="34"/>
      <c r="Y6" s="35"/>
      <c r="Z6" s="35"/>
      <c r="AA6" s="35"/>
      <c r="AB6" s="35"/>
      <c r="AC6" s="35"/>
      <c r="AD6" s="35"/>
      <c r="AE6" s="35"/>
      <c r="AF6" s="35"/>
      <c r="AG6" s="35"/>
      <c r="AH6" s="35"/>
      <c r="AI6" s="35"/>
      <c r="AJ6" s="35"/>
      <c r="AK6" s="35"/>
      <c r="AL6" s="35"/>
      <c r="AM6" s="35"/>
      <c r="AN6" s="35"/>
      <c r="AO6" s="35"/>
      <c r="AP6" s="35"/>
      <c r="AQ6" s="35"/>
      <c r="AS6" s="34"/>
      <c r="AT6" s="35"/>
      <c r="AU6" s="35"/>
      <c r="AV6" s="35"/>
      <c r="AW6" s="35"/>
      <c r="AX6" s="35"/>
      <c r="AY6" s="35"/>
      <c r="AZ6" s="35"/>
      <c r="BA6" s="35"/>
      <c r="BB6" s="35"/>
      <c r="BC6" s="35"/>
      <c r="BD6" s="35"/>
      <c r="BE6" s="35"/>
      <c r="BF6" s="35"/>
      <c r="BG6" s="35"/>
      <c r="BH6" s="35"/>
      <c r="BI6" s="35"/>
      <c r="BJ6" s="35"/>
      <c r="BK6" s="35"/>
      <c r="BL6" s="35"/>
    </row>
    <row r="7" spans="1:64" ht="35.25" customHeight="1" x14ac:dyDescent="0.3">
      <c r="A7" s="110"/>
      <c r="B7" s="110"/>
      <c r="C7" s="110"/>
      <c r="D7" s="110"/>
      <c r="E7" s="110"/>
      <c r="F7" s="110"/>
      <c r="G7" s="110"/>
      <c r="H7" s="110"/>
      <c r="I7" s="110"/>
      <c r="J7" s="110"/>
      <c r="K7" s="110"/>
      <c r="L7" s="110"/>
      <c r="M7" s="110"/>
      <c r="N7" s="110"/>
      <c r="O7" s="110"/>
      <c r="P7" s="110"/>
      <c r="Q7" s="110"/>
      <c r="R7" s="110"/>
      <c r="S7" s="110"/>
      <c r="X7" s="34"/>
      <c r="Y7" s="35"/>
      <c r="Z7" s="35"/>
      <c r="AA7" s="35"/>
      <c r="AB7" s="35"/>
      <c r="AC7" s="35"/>
      <c r="AD7" s="35"/>
      <c r="AE7" s="35"/>
      <c r="AF7" s="35"/>
      <c r="AG7" s="35"/>
      <c r="AH7" s="35"/>
      <c r="AI7" s="35"/>
      <c r="AJ7" s="35"/>
      <c r="AK7" s="35"/>
      <c r="AL7" s="35"/>
      <c r="AM7" s="35"/>
      <c r="AN7" s="35"/>
      <c r="AO7" s="35"/>
      <c r="AP7" s="35"/>
      <c r="AQ7" s="35"/>
      <c r="AS7" s="34"/>
      <c r="AT7" s="35"/>
      <c r="AU7" s="35"/>
      <c r="AV7" s="35"/>
      <c r="AW7" s="35"/>
      <c r="AX7" s="35"/>
      <c r="AY7" s="35"/>
      <c r="AZ7" s="35"/>
      <c r="BA7" s="35"/>
      <c r="BB7" s="35"/>
      <c r="BC7" s="35"/>
      <c r="BD7" s="35"/>
      <c r="BE7" s="35"/>
      <c r="BF7" s="35"/>
      <c r="BG7" s="35"/>
      <c r="BH7" s="35"/>
      <c r="BI7" s="35"/>
      <c r="BJ7" s="35"/>
      <c r="BK7" s="35"/>
      <c r="BL7" s="35"/>
    </row>
    <row r="8" spans="1:64" x14ac:dyDescent="0.3">
      <c r="A8" s="110"/>
      <c r="B8" s="110"/>
      <c r="C8" s="110"/>
      <c r="D8" s="110"/>
      <c r="E8" s="110"/>
      <c r="F8" s="110"/>
      <c r="G8" s="110"/>
      <c r="H8" s="110"/>
      <c r="I8" s="110"/>
      <c r="J8" s="110"/>
      <c r="K8" s="110"/>
      <c r="L8" s="110"/>
      <c r="M8" s="110"/>
      <c r="N8" s="110"/>
      <c r="O8" s="110"/>
      <c r="P8" s="110"/>
      <c r="Q8" s="110"/>
      <c r="R8" s="110"/>
      <c r="S8" s="110"/>
      <c r="X8" s="34" t="s">
        <v>52</v>
      </c>
      <c r="Y8" s="35"/>
      <c r="Z8" s="35"/>
      <c r="AA8" s="35"/>
      <c r="AB8" s="35"/>
      <c r="AC8" s="35"/>
      <c r="AD8" s="35"/>
      <c r="AE8" s="35"/>
      <c r="AF8" s="35"/>
      <c r="AG8" s="35"/>
      <c r="AH8" s="35"/>
      <c r="AI8" s="35"/>
      <c r="AJ8" s="35"/>
      <c r="AK8" s="35"/>
      <c r="AL8" s="35"/>
      <c r="AM8" s="35"/>
      <c r="AN8" s="35"/>
      <c r="AO8" s="35"/>
      <c r="AP8" s="35"/>
      <c r="AQ8" s="35"/>
      <c r="AS8" s="34" t="s">
        <v>53</v>
      </c>
      <c r="AT8" s="35"/>
      <c r="AU8" s="35"/>
      <c r="AV8" s="35"/>
      <c r="AW8" s="35"/>
      <c r="AX8" s="35"/>
      <c r="AY8" s="35"/>
      <c r="AZ8" s="35"/>
      <c r="BA8" s="35"/>
      <c r="BB8" s="35"/>
      <c r="BC8" s="35"/>
      <c r="BD8" s="35"/>
      <c r="BE8" s="35"/>
      <c r="BF8" s="35"/>
      <c r="BG8" s="35"/>
      <c r="BH8" s="35"/>
      <c r="BI8" s="35"/>
      <c r="BJ8" s="35"/>
      <c r="BK8" s="35"/>
      <c r="BL8" s="35"/>
    </row>
    <row r="9" spans="1:64" ht="17.25" x14ac:dyDescent="0.3">
      <c r="B9" s="30"/>
      <c r="C9" s="30"/>
      <c r="D9" s="30"/>
      <c r="E9" s="30"/>
      <c r="F9" s="30"/>
      <c r="G9" s="30"/>
      <c r="H9" s="30"/>
      <c r="I9" s="30"/>
      <c r="J9" s="30"/>
      <c r="K9" s="30"/>
      <c r="L9" s="30"/>
      <c r="M9" s="30"/>
      <c r="N9" s="30"/>
      <c r="O9" s="30"/>
      <c r="P9" s="30"/>
      <c r="Q9" s="30"/>
      <c r="X9" s="36">
        <v>1</v>
      </c>
      <c r="Y9" s="36">
        <v>2</v>
      </c>
      <c r="Z9" s="36">
        <v>3</v>
      </c>
      <c r="AA9" s="36">
        <v>4</v>
      </c>
      <c r="AB9" s="36">
        <v>5</v>
      </c>
      <c r="AC9" s="36">
        <v>6</v>
      </c>
      <c r="AD9" s="36">
        <v>7</v>
      </c>
      <c r="AE9" s="36">
        <v>8</v>
      </c>
      <c r="AF9" s="36">
        <v>9</v>
      </c>
      <c r="AG9" s="36">
        <v>10</v>
      </c>
      <c r="AH9" s="36">
        <v>11</v>
      </c>
      <c r="AI9" s="36">
        <v>12</v>
      </c>
      <c r="AJ9" s="36">
        <v>13</v>
      </c>
      <c r="AK9" s="36">
        <v>14</v>
      </c>
      <c r="AL9" s="36">
        <v>15</v>
      </c>
      <c r="AM9" s="36">
        <v>16</v>
      </c>
      <c r="AN9" s="36">
        <v>17</v>
      </c>
      <c r="AO9" s="36">
        <v>18</v>
      </c>
      <c r="AP9" s="36">
        <v>19</v>
      </c>
      <c r="AQ9" s="36">
        <v>20</v>
      </c>
      <c r="AS9" s="36">
        <v>1</v>
      </c>
      <c r="AT9" s="36">
        <v>2</v>
      </c>
      <c r="AU9" s="36">
        <v>3</v>
      </c>
      <c r="AV9" s="36">
        <v>4</v>
      </c>
      <c r="AW9" s="36">
        <v>5</v>
      </c>
      <c r="AX9" s="36">
        <v>6</v>
      </c>
      <c r="AY9" s="36">
        <v>7</v>
      </c>
      <c r="AZ9" s="36">
        <v>8</v>
      </c>
      <c r="BA9" s="36">
        <v>9</v>
      </c>
      <c r="BB9" s="36">
        <v>10</v>
      </c>
      <c r="BC9" s="36">
        <v>11</v>
      </c>
      <c r="BD9" s="36">
        <v>12</v>
      </c>
      <c r="BE9" s="36">
        <v>13</v>
      </c>
      <c r="BF9" s="36">
        <v>14</v>
      </c>
      <c r="BG9" s="36">
        <v>15</v>
      </c>
      <c r="BH9" s="36">
        <v>16</v>
      </c>
      <c r="BI9" s="36">
        <v>17</v>
      </c>
      <c r="BJ9" s="36">
        <v>18</v>
      </c>
      <c r="BK9" s="36">
        <v>19</v>
      </c>
      <c r="BL9" s="36">
        <v>20</v>
      </c>
    </row>
    <row r="10" spans="1:64" ht="35.25" thickBot="1" x14ac:dyDescent="0.35">
      <c r="B10" s="32" t="s">
        <v>54</v>
      </c>
      <c r="C10" s="17" t="s">
        <v>55</v>
      </c>
      <c r="D10" s="132" t="s">
        <v>56</v>
      </c>
      <c r="E10" s="133"/>
      <c r="F10" s="133"/>
      <c r="G10" s="134"/>
      <c r="H10" s="130" t="s">
        <v>57</v>
      </c>
      <c r="I10" s="131"/>
      <c r="J10" s="130" t="s">
        <v>58</v>
      </c>
      <c r="K10" s="131"/>
      <c r="L10" s="130" t="s">
        <v>59</v>
      </c>
      <c r="M10" s="131"/>
      <c r="N10" s="114" t="s">
        <v>60</v>
      </c>
      <c r="O10" s="114"/>
      <c r="P10" s="130" t="s">
        <v>61</v>
      </c>
      <c r="Q10" s="131"/>
      <c r="R10" s="130" t="s">
        <v>228</v>
      </c>
      <c r="S10" s="131"/>
      <c r="T10" s="114" t="s">
        <v>62</v>
      </c>
      <c r="U10" s="114"/>
      <c r="V10" s="114"/>
      <c r="X10" s="36" t="s">
        <v>63</v>
      </c>
      <c r="Y10" s="36" t="s">
        <v>64</v>
      </c>
      <c r="Z10" s="36" t="s">
        <v>65</v>
      </c>
      <c r="AA10" s="36" t="s">
        <v>66</v>
      </c>
      <c r="AB10" s="36" t="s">
        <v>67</v>
      </c>
      <c r="AC10" s="36" t="s">
        <v>68</v>
      </c>
      <c r="AD10" s="36" t="s">
        <v>69</v>
      </c>
      <c r="AE10" s="36" t="s">
        <v>70</v>
      </c>
      <c r="AF10" s="36" t="s">
        <v>71</v>
      </c>
      <c r="AG10" s="36" t="s">
        <v>72</v>
      </c>
      <c r="AH10" s="36" t="s">
        <v>73</v>
      </c>
      <c r="AI10" s="36" t="s">
        <v>74</v>
      </c>
      <c r="AJ10" s="36" t="s">
        <v>75</v>
      </c>
      <c r="AK10" s="36" t="s">
        <v>76</v>
      </c>
      <c r="AL10" s="36" t="s">
        <v>77</v>
      </c>
      <c r="AM10" s="36" t="s">
        <v>78</v>
      </c>
      <c r="AN10" s="36" t="s">
        <v>79</v>
      </c>
      <c r="AO10" s="36" t="s">
        <v>80</v>
      </c>
      <c r="AP10" s="36" t="s">
        <v>81</v>
      </c>
      <c r="AQ10" s="36" t="s">
        <v>82</v>
      </c>
      <c r="AS10" s="36" t="s">
        <v>63</v>
      </c>
      <c r="AT10" s="36" t="s">
        <v>64</v>
      </c>
      <c r="AU10" s="36" t="s">
        <v>65</v>
      </c>
      <c r="AV10" s="36" t="s">
        <v>66</v>
      </c>
      <c r="AW10" s="36" t="s">
        <v>67</v>
      </c>
      <c r="AX10" s="36" t="s">
        <v>68</v>
      </c>
      <c r="AY10" s="36" t="s">
        <v>69</v>
      </c>
      <c r="AZ10" s="36" t="s">
        <v>70</v>
      </c>
      <c r="BA10" s="36" t="s">
        <v>71</v>
      </c>
      <c r="BB10" s="36" t="s">
        <v>72</v>
      </c>
      <c r="BC10" s="36" t="s">
        <v>73</v>
      </c>
      <c r="BD10" s="36" t="s">
        <v>74</v>
      </c>
      <c r="BE10" s="36" t="s">
        <v>75</v>
      </c>
      <c r="BF10" s="36" t="s">
        <v>76</v>
      </c>
      <c r="BG10" s="36" t="s">
        <v>77</v>
      </c>
      <c r="BH10" s="36" t="s">
        <v>78</v>
      </c>
      <c r="BI10" s="36" t="s">
        <v>79</v>
      </c>
      <c r="BJ10" s="36" t="s">
        <v>80</v>
      </c>
      <c r="BK10" s="36" t="s">
        <v>81</v>
      </c>
      <c r="BL10" s="36" t="s">
        <v>82</v>
      </c>
    </row>
    <row r="11" spans="1:64" ht="18" thickTop="1" x14ac:dyDescent="0.3">
      <c r="B11" s="31">
        <v>1</v>
      </c>
      <c r="C11" s="33" t="s">
        <v>83</v>
      </c>
      <c r="D11" s="122" t="s">
        <v>84</v>
      </c>
      <c r="E11" s="123"/>
      <c r="F11" s="123"/>
      <c r="G11" s="124"/>
      <c r="H11" s="125">
        <v>5</v>
      </c>
      <c r="I11" s="126"/>
      <c r="J11" s="127">
        <v>80000</v>
      </c>
      <c r="K11" s="128"/>
      <c r="L11" s="127">
        <v>850</v>
      </c>
      <c r="M11" s="128"/>
      <c r="N11" s="129">
        <v>0.03</v>
      </c>
      <c r="O11" s="129"/>
      <c r="P11" s="118">
        <v>0.02</v>
      </c>
      <c r="Q11" s="119"/>
      <c r="R11" s="120">
        <f t="shared" ref="R11:R50" si="0">IF(J11&gt;0,((SUM(X11:AQ11)+SUM(AS11:BL11)))/(ROUNDUP(H11,0)),"")</f>
        <v>85830.85978720001</v>
      </c>
      <c r="S11" s="121"/>
      <c r="T11" s="115"/>
      <c r="U11" s="116"/>
      <c r="V11" s="117"/>
      <c r="X11" s="37">
        <f>IF($H11&gt;0,J11,0)</f>
        <v>80000</v>
      </c>
      <c r="Y11" s="37">
        <f>IF($H11&gt;X$9,X11*(1+$N11),0)</f>
        <v>82400</v>
      </c>
      <c r="Z11" s="37">
        <f t="shared" ref="Z11:AQ11" si="1">IF($H11&gt;Y$9,Y11*(1+$N11),0)</f>
        <v>84872</v>
      </c>
      <c r="AA11" s="37">
        <f t="shared" si="1"/>
        <v>87418.16</v>
      </c>
      <c r="AB11" s="37">
        <f t="shared" si="1"/>
        <v>90040.704800000007</v>
      </c>
      <c r="AC11" s="37">
        <f t="shared" si="1"/>
        <v>0</v>
      </c>
      <c r="AD11" s="37">
        <f t="shared" si="1"/>
        <v>0</v>
      </c>
      <c r="AE11" s="37">
        <f t="shared" si="1"/>
        <v>0</v>
      </c>
      <c r="AF11" s="37">
        <f t="shared" si="1"/>
        <v>0</v>
      </c>
      <c r="AG11" s="37">
        <f t="shared" si="1"/>
        <v>0</v>
      </c>
      <c r="AH11" s="37">
        <f t="shared" si="1"/>
        <v>0</v>
      </c>
      <c r="AI11" s="37">
        <f t="shared" si="1"/>
        <v>0</v>
      </c>
      <c r="AJ11" s="37">
        <f t="shared" si="1"/>
        <v>0</v>
      </c>
      <c r="AK11" s="37">
        <f t="shared" si="1"/>
        <v>0</v>
      </c>
      <c r="AL11" s="37">
        <f t="shared" si="1"/>
        <v>0</v>
      </c>
      <c r="AM11" s="37">
        <f t="shared" si="1"/>
        <v>0</v>
      </c>
      <c r="AN11" s="37">
        <f t="shared" si="1"/>
        <v>0</v>
      </c>
      <c r="AO11" s="37">
        <f t="shared" si="1"/>
        <v>0</v>
      </c>
      <c r="AP11" s="37">
        <f t="shared" si="1"/>
        <v>0</v>
      </c>
      <c r="AQ11" s="37">
        <f t="shared" si="1"/>
        <v>0</v>
      </c>
      <c r="AS11" s="37">
        <f>IF($H11&gt;0,L11,0)</f>
        <v>850</v>
      </c>
      <c r="AT11" s="37">
        <f t="shared" ref="AT11:BL11" si="2">IF($H11&gt;AS$9,AS11*(1+$P11),0)</f>
        <v>867</v>
      </c>
      <c r="AU11" s="37">
        <f t="shared" si="2"/>
        <v>884.34</v>
      </c>
      <c r="AV11" s="37">
        <f t="shared" si="2"/>
        <v>902.02680000000009</v>
      </c>
      <c r="AW11" s="37">
        <f t="shared" si="2"/>
        <v>920.06733600000007</v>
      </c>
      <c r="AX11" s="37">
        <f t="shared" si="2"/>
        <v>0</v>
      </c>
      <c r="AY11" s="37">
        <f t="shared" si="2"/>
        <v>0</v>
      </c>
      <c r="AZ11" s="37">
        <f t="shared" si="2"/>
        <v>0</v>
      </c>
      <c r="BA11" s="37">
        <f t="shared" si="2"/>
        <v>0</v>
      </c>
      <c r="BB11" s="37">
        <f t="shared" si="2"/>
        <v>0</v>
      </c>
      <c r="BC11" s="37">
        <f t="shared" si="2"/>
        <v>0</v>
      </c>
      <c r="BD11" s="37">
        <f t="shared" si="2"/>
        <v>0</v>
      </c>
      <c r="BE11" s="37">
        <f t="shared" si="2"/>
        <v>0</v>
      </c>
      <c r="BF11" s="37">
        <f t="shared" si="2"/>
        <v>0</v>
      </c>
      <c r="BG11" s="37">
        <f t="shared" si="2"/>
        <v>0</v>
      </c>
      <c r="BH11" s="37">
        <f t="shared" si="2"/>
        <v>0</v>
      </c>
      <c r="BI11" s="37">
        <f t="shared" si="2"/>
        <v>0</v>
      </c>
      <c r="BJ11" s="37">
        <f t="shared" si="2"/>
        <v>0</v>
      </c>
      <c r="BK11" s="37">
        <f t="shared" si="2"/>
        <v>0</v>
      </c>
      <c r="BL11" s="37">
        <f t="shared" si="2"/>
        <v>0</v>
      </c>
    </row>
    <row r="12" spans="1:64" ht="17.25" x14ac:dyDescent="0.3">
      <c r="B12" s="29">
        <v>2</v>
      </c>
      <c r="C12" s="33" t="s">
        <v>85</v>
      </c>
      <c r="D12" s="122" t="s">
        <v>86</v>
      </c>
      <c r="E12" s="123"/>
      <c r="F12" s="123"/>
      <c r="G12" s="124"/>
      <c r="H12" s="125">
        <v>10</v>
      </c>
      <c r="I12" s="126"/>
      <c r="J12" s="127">
        <v>104000</v>
      </c>
      <c r="K12" s="128"/>
      <c r="L12" s="127">
        <v>1000</v>
      </c>
      <c r="M12" s="128"/>
      <c r="N12" s="129">
        <v>0.04</v>
      </c>
      <c r="O12" s="129"/>
      <c r="P12" s="118">
        <v>0.03</v>
      </c>
      <c r="Q12" s="119"/>
      <c r="R12" s="120">
        <f t="shared" si="0"/>
        <v>126009.90200991654</v>
      </c>
      <c r="S12" s="121"/>
      <c r="T12" s="111"/>
      <c r="U12" s="112"/>
      <c r="V12" s="113"/>
      <c r="X12" s="37">
        <f t="shared" ref="X12:X50" si="3">IF($H12&gt;0,J12,0)</f>
        <v>104000</v>
      </c>
      <c r="Y12" s="37">
        <f t="shared" ref="Y12:AQ12" si="4">IF($H12&gt;X$9,X12*(1+$N12),0)</f>
        <v>108160</v>
      </c>
      <c r="Z12" s="37">
        <f t="shared" si="4"/>
        <v>112486.40000000001</v>
      </c>
      <c r="AA12" s="37">
        <f t="shared" si="4"/>
        <v>116985.85600000001</v>
      </c>
      <c r="AB12" s="37">
        <f t="shared" si="4"/>
        <v>121665.29024000002</v>
      </c>
      <c r="AC12" s="37">
        <f t="shared" si="4"/>
        <v>126531.90184960002</v>
      </c>
      <c r="AD12" s="37">
        <f t="shared" si="4"/>
        <v>131593.17792358404</v>
      </c>
      <c r="AE12" s="37">
        <f t="shared" si="4"/>
        <v>136856.9050405274</v>
      </c>
      <c r="AF12" s="37">
        <f t="shared" si="4"/>
        <v>142331.18124214851</v>
      </c>
      <c r="AG12" s="37">
        <f t="shared" si="4"/>
        <v>148024.42849183446</v>
      </c>
      <c r="AH12" s="37">
        <f t="shared" si="4"/>
        <v>0</v>
      </c>
      <c r="AI12" s="37">
        <f t="shared" si="4"/>
        <v>0</v>
      </c>
      <c r="AJ12" s="37">
        <f t="shared" si="4"/>
        <v>0</v>
      </c>
      <c r="AK12" s="37">
        <f t="shared" si="4"/>
        <v>0</v>
      </c>
      <c r="AL12" s="37">
        <f t="shared" si="4"/>
        <v>0</v>
      </c>
      <c r="AM12" s="37">
        <f t="shared" si="4"/>
        <v>0</v>
      </c>
      <c r="AN12" s="37">
        <f t="shared" si="4"/>
        <v>0</v>
      </c>
      <c r="AO12" s="37">
        <f t="shared" si="4"/>
        <v>0</v>
      </c>
      <c r="AP12" s="37">
        <f t="shared" si="4"/>
        <v>0</v>
      </c>
      <c r="AQ12" s="37">
        <f t="shared" si="4"/>
        <v>0</v>
      </c>
      <c r="AS12" s="37">
        <f t="shared" ref="AS12:AS50" si="5">IF($H12&gt;0,L12,0)</f>
        <v>1000</v>
      </c>
      <c r="AT12" s="37">
        <f t="shared" ref="AT12:BL12" si="6">IF($H12&gt;AS$9,AS12*(1+$P12),0)</f>
        <v>1030</v>
      </c>
      <c r="AU12" s="37">
        <f t="shared" si="6"/>
        <v>1060.9000000000001</v>
      </c>
      <c r="AV12" s="37">
        <f t="shared" si="6"/>
        <v>1092.7270000000001</v>
      </c>
      <c r="AW12" s="37">
        <f t="shared" si="6"/>
        <v>1125.50881</v>
      </c>
      <c r="AX12" s="37">
        <f t="shared" si="6"/>
        <v>1159.2740743000002</v>
      </c>
      <c r="AY12" s="37">
        <f t="shared" si="6"/>
        <v>1194.0522965290002</v>
      </c>
      <c r="AZ12" s="37">
        <f t="shared" si="6"/>
        <v>1229.8738654248702</v>
      </c>
      <c r="BA12" s="37">
        <f t="shared" si="6"/>
        <v>1266.7700813876163</v>
      </c>
      <c r="BB12" s="37">
        <f t="shared" si="6"/>
        <v>1304.7731838292448</v>
      </c>
      <c r="BC12" s="37">
        <f t="shared" si="6"/>
        <v>0</v>
      </c>
      <c r="BD12" s="37">
        <f t="shared" si="6"/>
        <v>0</v>
      </c>
      <c r="BE12" s="37">
        <f t="shared" si="6"/>
        <v>0</v>
      </c>
      <c r="BF12" s="37">
        <f t="shared" si="6"/>
        <v>0</v>
      </c>
      <c r="BG12" s="37">
        <f t="shared" si="6"/>
        <v>0</v>
      </c>
      <c r="BH12" s="37">
        <f t="shared" si="6"/>
        <v>0</v>
      </c>
      <c r="BI12" s="37">
        <f t="shared" si="6"/>
        <v>0</v>
      </c>
      <c r="BJ12" s="37">
        <f t="shared" si="6"/>
        <v>0</v>
      </c>
      <c r="BK12" s="37">
        <f t="shared" si="6"/>
        <v>0</v>
      </c>
      <c r="BL12" s="37">
        <f t="shared" si="6"/>
        <v>0</v>
      </c>
    </row>
    <row r="13" spans="1:64" ht="17.25" x14ac:dyDescent="0.3">
      <c r="B13" s="29">
        <v>3</v>
      </c>
      <c r="C13" s="33"/>
      <c r="D13" s="122"/>
      <c r="E13" s="123"/>
      <c r="F13" s="123"/>
      <c r="G13" s="124"/>
      <c r="H13" s="125"/>
      <c r="I13" s="126"/>
      <c r="J13" s="127"/>
      <c r="K13" s="128"/>
      <c r="L13" s="127"/>
      <c r="M13" s="128"/>
      <c r="N13" s="129"/>
      <c r="O13" s="129"/>
      <c r="P13" s="118"/>
      <c r="Q13" s="119"/>
      <c r="R13" s="120" t="str">
        <f t="shared" si="0"/>
        <v/>
      </c>
      <c r="S13" s="121"/>
      <c r="T13" s="111"/>
      <c r="U13" s="112"/>
      <c r="V13" s="113"/>
      <c r="X13" s="37">
        <f t="shared" si="3"/>
        <v>0</v>
      </c>
      <c r="Y13" s="37">
        <f t="shared" ref="Y13:AQ13" si="7">IF($H13&gt;X$9,X13*(1+$N13),0)</f>
        <v>0</v>
      </c>
      <c r="Z13" s="37">
        <f t="shared" si="7"/>
        <v>0</v>
      </c>
      <c r="AA13" s="37">
        <f t="shared" si="7"/>
        <v>0</v>
      </c>
      <c r="AB13" s="37">
        <f t="shared" si="7"/>
        <v>0</v>
      </c>
      <c r="AC13" s="37">
        <f t="shared" si="7"/>
        <v>0</v>
      </c>
      <c r="AD13" s="37">
        <f t="shared" si="7"/>
        <v>0</v>
      </c>
      <c r="AE13" s="37">
        <f t="shared" si="7"/>
        <v>0</v>
      </c>
      <c r="AF13" s="37">
        <f t="shared" si="7"/>
        <v>0</v>
      </c>
      <c r="AG13" s="37">
        <f t="shared" si="7"/>
        <v>0</v>
      </c>
      <c r="AH13" s="37">
        <f t="shared" si="7"/>
        <v>0</v>
      </c>
      <c r="AI13" s="37">
        <f t="shared" si="7"/>
        <v>0</v>
      </c>
      <c r="AJ13" s="37">
        <f t="shared" si="7"/>
        <v>0</v>
      </c>
      <c r="AK13" s="37">
        <f t="shared" si="7"/>
        <v>0</v>
      </c>
      <c r="AL13" s="37">
        <f t="shared" si="7"/>
        <v>0</v>
      </c>
      <c r="AM13" s="37">
        <f t="shared" si="7"/>
        <v>0</v>
      </c>
      <c r="AN13" s="37">
        <f t="shared" si="7"/>
        <v>0</v>
      </c>
      <c r="AO13" s="37">
        <f t="shared" si="7"/>
        <v>0</v>
      </c>
      <c r="AP13" s="37">
        <f t="shared" si="7"/>
        <v>0</v>
      </c>
      <c r="AQ13" s="37">
        <f t="shared" si="7"/>
        <v>0</v>
      </c>
      <c r="AS13" s="37">
        <f t="shared" si="5"/>
        <v>0</v>
      </c>
      <c r="AT13" s="37">
        <f t="shared" ref="AT13:BL13" si="8">IF($H13&gt;AS$9,AS13*(1+$P13),0)</f>
        <v>0</v>
      </c>
      <c r="AU13" s="37">
        <f t="shared" si="8"/>
        <v>0</v>
      </c>
      <c r="AV13" s="37">
        <f t="shared" si="8"/>
        <v>0</v>
      </c>
      <c r="AW13" s="37">
        <f t="shared" si="8"/>
        <v>0</v>
      </c>
      <c r="AX13" s="37">
        <f t="shared" si="8"/>
        <v>0</v>
      </c>
      <c r="AY13" s="37">
        <f t="shared" si="8"/>
        <v>0</v>
      </c>
      <c r="AZ13" s="37">
        <f t="shared" si="8"/>
        <v>0</v>
      </c>
      <c r="BA13" s="37">
        <f t="shared" si="8"/>
        <v>0</v>
      </c>
      <c r="BB13" s="37">
        <f t="shared" si="8"/>
        <v>0</v>
      </c>
      <c r="BC13" s="37">
        <f t="shared" si="8"/>
        <v>0</v>
      </c>
      <c r="BD13" s="37">
        <f t="shared" si="8"/>
        <v>0</v>
      </c>
      <c r="BE13" s="37">
        <f t="shared" si="8"/>
        <v>0</v>
      </c>
      <c r="BF13" s="37">
        <f t="shared" si="8"/>
        <v>0</v>
      </c>
      <c r="BG13" s="37">
        <f t="shared" si="8"/>
        <v>0</v>
      </c>
      <c r="BH13" s="37">
        <f t="shared" si="8"/>
        <v>0</v>
      </c>
      <c r="BI13" s="37">
        <f t="shared" si="8"/>
        <v>0</v>
      </c>
      <c r="BJ13" s="37">
        <f t="shared" si="8"/>
        <v>0</v>
      </c>
      <c r="BK13" s="37">
        <f t="shared" si="8"/>
        <v>0</v>
      </c>
      <c r="BL13" s="37">
        <f t="shared" si="8"/>
        <v>0</v>
      </c>
    </row>
    <row r="14" spans="1:64" ht="17.25" x14ac:dyDescent="0.3">
      <c r="B14" s="29">
        <v>4</v>
      </c>
      <c r="C14" s="33"/>
      <c r="D14" s="122"/>
      <c r="E14" s="123"/>
      <c r="F14" s="123"/>
      <c r="G14" s="124"/>
      <c r="H14" s="125"/>
      <c r="I14" s="126"/>
      <c r="J14" s="127"/>
      <c r="K14" s="128"/>
      <c r="L14" s="127"/>
      <c r="M14" s="128"/>
      <c r="N14" s="129"/>
      <c r="O14" s="129"/>
      <c r="P14" s="118"/>
      <c r="Q14" s="119"/>
      <c r="R14" s="120" t="str">
        <f t="shared" si="0"/>
        <v/>
      </c>
      <c r="S14" s="121"/>
      <c r="T14" s="111"/>
      <c r="U14" s="112"/>
      <c r="V14" s="113"/>
      <c r="X14" s="37">
        <f t="shared" si="3"/>
        <v>0</v>
      </c>
      <c r="Y14" s="37">
        <f t="shared" ref="Y14:AQ14" si="9">IF($H14&gt;X$9,X14*(1+$N14),0)</f>
        <v>0</v>
      </c>
      <c r="Z14" s="37">
        <f t="shared" si="9"/>
        <v>0</v>
      </c>
      <c r="AA14" s="37">
        <f t="shared" si="9"/>
        <v>0</v>
      </c>
      <c r="AB14" s="37">
        <f t="shared" si="9"/>
        <v>0</v>
      </c>
      <c r="AC14" s="37">
        <f t="shared" si="9"/>
        <v>0</v>
      </c>
      <c r="AD14" s="37">
        <f t="shared" si="9"/>
        <v>0</v>
      </c>
      <c r="AE14" s="37">
        <f t="shared" si="9"/>
        <v>0</v>
      </c>
      <c r="AF14" s="37">
        <f t="shared" si="9"/>
        <v>0</v>
      </c>
      <c r="AG14" s="37">
        <f t="shared" si="9"/>
        <v>0</v>
      </c>
      <c r="AH14" s="37">
        <f t="shared" si="9"/>
        <v>0</v>
      </c>
      <c r="AI14" s="37">
        <f t="shared" si="9"/>
        <v>0</v>
      </c>
      <c r="AJ14" s="37">
        <f t="shared" si="9"/>
        <v>0</v>
      </c>
      <c r="AK14" s="37">
        <f t="shared" si="9"/>
        <v>0</v>
      </c>
      <c r="AL14" s="37">
        <f t="shared" si="9"/>
        <v>0</v>
      </c>
      <c r="AM14" s="37">
        <f t="shared" si="9"/>
        <v>0</v>
      </c>
      <c r="AN14" s="37">
        <f t="shared" si="9"/>
        <v>0</v>
      </c>
      <c r="AO14" s="37">
        <f t="shared" si="9"/>
        <v>0</v>
      </c>
      <c r="AP14" s="37">
        <f t="shared" si="9"/>
        <v>0</v>
      </c>
      <c r="AQ14" s="37">
        <f t="shared" si="9"/>
        <v>0</v>
      </c>
      <c r="AS14" s="37">
        <f t="shared" si="5"/>
        <v>0</v>
      </c>
      <c r="AT14" s="37">
        <f t="shared" ref="AT14:BL14" si="10">IF($H14&gt;AS$9,AS14*(1+$P14),0)</f>
        <v>0</v>
      </c>
      <c r="AU14" s="37">
        <f t="shared" si="10"/>
        <v>0</v>
      </c>
      <c r="AV14" s="37">
        <f t="shared" si="10"/>
        <v>0</v>
      </c>
      <c r="AW14" s="37">
        <f t="shared" si="10"/>
        <v>0</v>
      </c>
      <c r="AX14" s="37">
        <f t="shared" si="10"/>
        <v>0</v>
      </c>
      <c r="AY14" s="37">
        <f t="shared" si="10"/>
        <v>0</v>
      </c>
      <c r="AZ14" s="37">
        <f t="shared" si="10"/>
        <v>0</v>
      </c>
      <c r="BA14" s="37">
        <f t="shared" si="10"/>
        <v>0</v>
      </c>
      <c r="BB14" s="37">
        <f t="shared" si="10"/>
        <v>0</v>
      </c>
      <c r="BC14" s="37">
        <f t="shared" si="10"/>
        <v>0</v>
      </c>
      <c r="BD14" s="37">
        <f t="shared" si="10"/>
        <v>0</v>
      </c>
      <c r="BE14" s="37">
        <f t="shared" si="10"/>
        <v>0</v>
      </c>
      <c r="BF14" s="37">
        <f t="shared" si="10"/>
        <v>0</v>
      </c>
      <c r="BG14" s="37">
        <f t="shared" si="10"/>
        <v>0</v>
      </c>
      <c r="BH14" s="37">
        <f t="shared" si="10"/>
        <v>0</v>
      </c>
      <c r="BI14" s="37">
        <f t="shared" si="10"/>
        <v>0</v>
      </c>
      <c r="BJ14" s="37">
        <f t="shared" si="10"/>
        <v>0</v>
      </c>
      <c r="BK14" s="37">
        <f t="shared" si="10"/>
        <v>0</v>
      </c>
      <c r="BL14" s="37">
        <f t="shared" si="10"/>
        <v>0</v>
      </c>
    </row>
    <row r="15" spans="1:64" ht="17.25" x14ac:dyDescent="0.3">
      <c r="B15" s="29">
        <v>5</v>
      </c>
      <c r="C15" s="33"/>
      <c r="D15" s="122"/>
      <c r="E15" s="123"/>
      <c r="F15" s="123"/>
      <c r="G15" s="124"/>
      <c r="H15" s="125"/>
      <c r="I15" s="126"/>
      <c r="J15" s="127"/>
      <c r="K15" s="128"/>
      <c r="L15" s="127"/>
      <c r="M15" s="128"/>
      <c r="N15" s="129"/>
      <c r="O15" s="129"/>
      <c r="P15" s="118"/>
      <c r="Q15" s="119"/>
      <c r="R15" s="120" t="str">
        <f t="shared" si="0"/>
        <v/>
      </c>
      <c r="S15" s="121"/>
      <c r="T15" s="111"/>
      <c r="U15" s="112"/>
      <c r="V15" s="113"/>
      <c r="X15" s="37">
        <f t="shared" si="3"/>
        <v>0</v>
      </c>
      <c r="Y15" s="37">
        <f t="shared" ref="Y15:AQ15" si="11">IF($H15&gt;X$9,X15*(1+$N15),0)</f>
        <v>0</v>
      </c>
      <c r="Z15" s="37">
        <f t="shared" si="11"/>
        <v>0</v>
      </c>
      <c r="AA15" s="37">
        <f t="shared" si="11"/>
        <v>0</v>
      </c>
      <c r="AB15" s="37">
        <f t="shared" si="11"/>
        <v>0</v>
      </c>
      <c r="AC15" s="37">
        <f t="shared" si="11"/>
        <v>0</v>
      </c>
      <c r="AD15" s="37">
        <f t="shared" si="11"/>
        <v>0</v>
      </c>
      <c r="AE15" s="37">
        <f t="shared" si="11"/>
        <v>0</v>
      </c>
      <c r="AF15" s="37">
        <f t="shared" si="11"/>
        <v>0</v>
      </c>
      <c r="AG15" s="37">
        <f t="shared" si="11"/>
        <v>0</v>
      </c>
      <c r="AH15" s="37">
        <f t="shared" si="11"/>
        <v>0</v>
      </c>
      <c r="AI15" s="37">
        <f t="shared" si="11"/>
        <v>0</v>
      </c>
      <c r="AJ15" s="37">
        <f t="shared" si="11"/>
        <v>0</v>
      </c>
      <c r="AK15" s="37">
        <f t="shared" si="11"/>
        <v>0</v>
      </c>
      <c r="AL15" s="37">
        <f t="shared" si="11"/>
        <v>0</v>
      </c>
      <c r="AM15" s="37">
        <f t="shared" si="11"/>
        <v>0</v>
      </c>
      <c r="AN15" s="37">
        <f t="shared" si="11"/>
        <v>0</v>
      </c>
      <c r="AO15" s="37">
        <f t="shared" si="11"/>
        <v>0</v>
      </c>
      <c r="AP15" s="37">
        <f t="shared" si="11"/>
        <v>0</v>
      </c>
      <c r="AQ15" s="37">
        <f t="shared" si="11"/>
        <v>0</v>
      </c>
      <c r="AS15" s="37">
        <f t="shared" si="5"/>
        <v>0</v>
      </c>
      <c r="AT15" s="37">
        <f t="shared" ref="AT15:BL15" si="12">IF($H15&gt;AS$9,AS15*(1+$P15),0)</f>
        <v>0</v>
      </c>
      <c r="AU15" s="37">
        <f t="shared" si="12"/>
        <v>0</v>
      </c>
      <c r="AV15" s="37">
        <f t="shared" si="12"/>
        <v>0</v>
      </c>
      <c r="AW15" s="37">
        <f t="shared" si="12"/>
        <v>0</v>
      </c>
      <c r="AX15" s="37">
        <f t="shared" si="12"/>
        <v>0</v>
      </c>
      <c r="AY15" s="37">
        <f t="shared" si="12"/>
        <v>0</v>
      </c>
      <c r="AZ15" s="37">
        <f t="shared" si="12"/>
        <v>0</v>
      </c>
      <c r="BA15" s="37">
        <f t="shared" si="12"/>
        <v>0</v>
      </c>
      <c r="BB15" s="37">
        <f t="shared" si="12"/>
        <v>0</v>
      </c>
      <c r="BC15" s="37">
        <f t="shared" si="12"/>
        <v>0</v>
      </c>
      <c r="BD15" s="37">
        <f t="shared" si="12"/>
        <v>0</v>
      </c>
      <c r="BE15" s="37">
        <f t="shared" si="12"/>
        <v>0</v>
      </c>
      <c r="BF15" s="37">
        <f t="shared" si="12"/>
        <v>0</v>
      </c>
      <c r="BG15" s="37">
        <f t="shared" si="12"/>
        <v>0</v>
      </c>
      <c r="BH15" s="37">
        <f t="shared" si="12"/>
        <v>0</v>
      </c>
      <c r="BI15" s="37">
        <f t="shared" si="12"/>
        <v>0</v>
      </c>
      <c r="BJ15" s="37">
        <f t="shared" si="12"/>
        <v>0</v>
      </c>
      <c r="BK15" s="37">
        <f t="shared" si="12"/>
        <v>0</v>
      </c>
      <c r="BL15" s="37">
        <f t="shared" si="12"/>
        <v>0</v>
      </c>
    </row>
    <row r="16" spans="1:64" ht="17.25" x14ac:dyDescent="0.3">
      <c r="B16" s="29">
        <v>6</v>
      </c>
      <c r="C16" s="33"/>
      <c r="D16" s="122"/>
      <c r="E16" s="123"/>
      <c r="F16" s="123"/>
      <c r="G16" s="124"/>
      <c r="H16" s="125"/>
      <c r="I16" s="126"/>
      <c r="J16" s="127"/>
      <c r="K16" s="128"/>
      <c r="L16" s="127"/>
      <c r="M16" s="128"/>
      <c r="N16" s="129"/>
      <c r="O16" s="129"/>
      <c r="P16" s="118"/>
      <c r="Q16" s="119"/>
      <c r="R16" s="120" t="str">
        <f t="shared" si="0"/>
        <v/>
      </c>
      <c r="S16" s="121"/>
      <c r="T16" s="111"/>
      <c r="U16" s="112"/>
      <c r="V16" s="113"/>
      <c r="X16" s="37">
        <f t="shared" si="3"/>
        <v>0</v>
      </c>
      <c r="Y16" s="37">
        <f t="shared" ref="Y16:AQ16" si="13">IF($H16&gt;X$9,X16*(1+$N16),0)</f>
        <v>0</v>
      </c>
      <c r="Z16" s="37">
        <f t="shared" si="13"/>
        <v>0</v>
      </c>
      <c r="AA16" s="37">
        <f t="shared" si="13"/>
        <v>0</v>
      </c>
      <c r="AB16" s="37">
        <f t="shared" si="13"/>
        <v>0</v>
      </c>
      <c r="AC16" s="37">
        <f t="shared" si="13"/>
        <v>0</v>
      </c>
      <c r="AD16" s="37">
        <f t="shared" si="13"/>
        <v>0</v>
      </c>
      <c r="AE16" s="37">
        <f t="shared" si="13"/>
        <v>0</v>
      </c>
      <c r="AF16" s="37">
        <f t="shared" si="13"/>
        <v>0</v>
      </c>
      <c r="AG16" s="37">
        <f t="shared" si="13"/>
        <v>0</v>
      </c>
      <c r="AH16" s="37">
        <f t="shared" si="13"/>
        <v>0</v>
      </c>
      <c r="AI16" s="37">
        <f t="shared" si="13"/>
        <v>0</v>
      </c>
      <c r="AJ16" s="37">
        <f t="shared" si="13"/>
        <v>0</v>
      </c>
      <c r="AK16" s="37">
        <f t="shared" si="13"/>
        <v>0</v>
      </c>
      <c r="AL16" s="37">
        <f t="shared" si="13"/>
        <v>0</v>
      </c>
      <c r="AM16" s="37">
        <f t="shared" si="13"/>
        <v>0</v>
      </c>
      <c r="AN16" s="37">
        <f t="shared" si="13"/>
        <v>0</v>
      </c>
      <c r="AO16" s="37">
        <f t="shared" si="13"/>
        <v>0</v>
      </c>
      <c r="AP16" s="37">
        <f t="shared" si="13"/>
        <v>0</v>
      </c>
      <c r="AQ16" s="37">
        <f t="shared" si="13"/>
        <v>0</v>
      </c>
      <c r="AS16" s="37">
        <f t="shared" si="5"/>
        <v>0</v>
      </c>
      <c r="AT16" s="37">
        <f t="shared" ref="AT16:BL16" si="14">IF($H16&gt;AS$9,AS16*(1+$P16),0)</f>
        <v>0</v>
      </c>
      <c r="AU16" s="37">
        <f t="shared" si="14"/>
        <v>0</v>
      </c>
      <c r="AV16" s="37">
        <f t="shared" si="14"/>
        <v>0</v>
      </c>
      <c r="AW16" s="37">
        <f t="shared" si="14"/>
        <v>0</v>
      </c>
      <c r="AX16" s="37">
        <f t="shared" si="14"/>
        <v>0</v>
      </c>
      <c r="AY16" s="37">
        <f t="shared" si="14"/>
        <v>0</v>
      </c>
      <c r="AZ16" s="37">
        <f t="shared" si="14"/>
        <v>0</v>
      </c>
      <c r="BA16" s="37">
        <f t="shared" si="14"/>
        <v>0</v>
      </c>
      <c r="BB16" s="37">
        <f t="shared" si="14"/>
        <v>0</v>
      </c>
      <c r="BC16" s="37">
        <f t="shared" si="14"/>
        <v>0</v>
      </c>
      <c r="BD16" s="37">
        <f t="shared" si="14"/>
        <v>0</v>
      </c>
      <c r="BE16" s="37">
        <f t="shared" si="14"/>
        <v>0</v>
      </c>
      <c r="BF16" s="37">
        <f t="shared" si="14"/>
        <v>0</v>
      </c>
      <c r="BG16" s="37">
        <f t="shared" si="14"/>
        <v>0</v>
      </c>
      <c r="BH16" s="37">
        <f t="shared" si="14"/>
        <v>0</v>
      </c>
      <c r="BI16" s="37">
        <f t="shared" si="14"/>
        <v>0</v>
      </c>
      <c r="BJ16" s="37">
        <f t="shared" si="14"/>
        <v>0</v>
      </c>
      <c r="BK16" s="37">
        <f t="shared" si="14"/>
        <v>0</v>
      </c>
      <c r="BL16" s="37">
        <f t="shared" si="14"/>
        <v>0</v>
      </c>
    </row>
    <row r="17" spans="2:64" ht="17.25" x14ac:dyDescent="0.3">
      <c r="B17" s="29">
        <v>7</v>
      </c>
      <c r="C17" s="33"/>
      <c r="D17" s="122"/>
      <c r="E17" s="123"/>
      <c r="F17" s="123"/>
      <c r="G17" s="124"/>
      <c r="H17" s="125"/>
      <c r="I17" s="126"/>
      <c r="J17" s="127"/>
      <c r="K17" s="128"/>
      <c r="L17" s="127"/>
      <c r="M17" s="128"/>
      <c r="N17" s="129"/>
      <c r="O17" s="129"/>
      <c r="P17" s="118"/>
      <c r="Q17" s="119"/>
      <c r="R17" s="120" t="str">
        <f t="shared" si="0"/>
        <v/>
      </c>
      <c r="S17" s="121"/>
      <c r="T17" s="111"/>
      <c r="U17" s="112"/>
      <c r="V17" s="113"/>
      <c r="X17" s="37">
        <f t="shared" si="3"/>
        <v>0</v>
      </c>
      <c r="Y17" s="37">
        <f t="shared" ref="Y17:AQ17" si="15">IF($H17&gt;X$9,X17*(1+$N17),0)</f>
        <v>0</v>
      </c>
      <c r="Z17" s="37">
        <f t="shared" si="15"/>
        <v>0</v>
      </c>
      <c r="AA17" s="37">
        <f t="shared" si="15"/>
        <v>0</v>
      </c>
      <c r="AB17" s="37">
        <f t="shared" si="15"/>
        <v>0</v>
      </c>
      <c r="AC17" s="37">
        <f t="shared" si="15"/>
        <v>0</v>
      </c>
      <c r="AD17" s="37">
        <f t="shared" si="15"/>
        <v>0</v>
      </c>
      <c r="AE17" s="37">
        <f t="shared" si="15"/>
        <v>0</v>
      </c>
      <c r="AF17" s="37">
        <f t="shared" si="15"/>
        <v>0</v>
      </c>
      <c r="AG17" s="37">
        <f t="shared" si="15"/>
        <v>0</v>
      </c>
      <c r="AH17" s="37">
        <f t="shared" si="15"/>
        <v>0</v>
      </c>
      <c r="AI17" s="37">
        <f t="shared" si="15"/>
        <v>0</v>
      </c>
      <c r="AJ17" s="37">
        <f t="shared" si="15"/>
        <v>0</v>
      </c>
      <c r="AK17" s="37">
        <f t="shared" si="15"/>
        <v>0</v>
      </c>
      <c r="AL17" s="37">
        <f t="shared" si="15"/>
        <v>0</v>
      </c>
      <c r="AM17" s="37">
        <f t="shared" si="15"/>
        <v>0</v>
      </c>
      <c r="AN17" s="37">
        <f t="shared" si="15"/>
        <v>0</v>
      </c>
      <c r="AO17" s="37">
        <f t="shared" si="15"/>
        <v>0</v>
      </c>
      <c r="AP17" s="37">
        <f t="shared" si="15"/>
        <v>0</v>
      </c>
      <c r="AQ17" s="37">
        <f t="shared" si="15"/>
        <v>0</v>
      </c>
      <c r="AS17" s="37">
        <f t="shared" si="5"/>
        <v>0</v>
      </c>
      <c r="AT17" s="37">
        <f t="shared" ref="AT17:BL17" si="16">IF($H17&gt;AS$9,AS17*(1+$P17),0)</f>
        <v>0</v>
      </c>
      <c r="AU17" s="37">
        <f t="shared" si="16"/>
        <v>0</v>
      </c>
      <c r="AV17" s="37">
        <f t="shared" si="16"/>
        <v>0</v>
      </c>
      <c r="AW17" s="37">
        <f t="shared" si="16"/>
        <v>0</v>
      </c>
      <c r="AX17" s="37">
        <f t="shared" si="16"/>
        <v>0</v>
      </c>
      <c r="AY17" s="37">
        <f t="shared" si="16"/>
        <v>0</v>
      </c>
      <c r="AZ17" s="37">
        <f t="shared" si="16"/>
        <v>0</v>
      </c>
      <c r="BA17" s="37">
        <f t="shared" si="16"/>
        <v>0</v>
      </c>
      <c r="BB17" s="37">
        <f t="shared" si="16"/>
        <v>0</v>
      </c>
      <c r="BC17" s="37">
        <f t="shared" si="16"/>
        <v>0</v>
      </c>
      <c r="BD17" s="37">
        <f t="shared" si="16"/>
        <v>0</v>
      </c>
      <c r="BE17" s="37">
        <f t="shared" si="16"/>
        <v>0</v>
      </c>
      <c r="BF17" s="37">
        <f t="shared" si="16"/>
        <v>0</v>
      </c>
      <c r="BG17" s="37">
        <f t="shared" si="16"/>
        <v>0</v>
      </c>
      <c r="BH17" s="37">
        <f t="shared" si="16"/>
        <v>0</v>
      </c>
      <c r="BI17" s="37">
        <f t="shared" si="16"/>
        <v>0</v>
      </c>
      <c r="BJ17" s="37">
        <f t="shared" si="16"/>
        <v>0</v>
      </c>
      <c r="BK17" s="37">
        <f t="shared" si="16"/>
        <v>0</v>
      </c>
      <c r="BL17" s="37">
        <f t="shared" si="16"/>
        <v>0</v>
      </c>
    </row>
    <row r="18" spans="2:64" ht="17.25" x14ac:dyDescent="0.3">
      <c r="B18" s="29">
        <v>8</v>
      </c>
      <c r="C18" s="33"/>
      <c r="D18" s="122"/>
      <c r="E18" s="123"/>
      <c r="F18" s="123"/>
      <c r="G18" s="124"/>
      <c r="H18" s="125"/>
      <c r="I18" s="126"/>
      <c r="J18" s="127"/>
      <c r="K18" s="128"/>
      <c r="L18" s="127"/>
      <c r="M18" s="128"/>
      <c r="N18" s="129"/>
      <c r="O18" s="129"/>
      <c r="P18" s="118"/>
      <c r="Q18" s="119"/>
      <c r="R18" s="120" t="str">
        <f t="shared" si="0"/>
        <v/>
      </c>
      <c r="S18" s="121"/>
      <c r="T18" s="111"/>
      <c r="U18" s="112"/>
      <c r="V18" s="113"/>
      <c r="X18" s="37">
        <f t="shared" si="3"/>
        <v>0</v>
      </c>
      <c r="Y18" s="37">
        <f t="shared" ref="Y18:AQ18" si="17">IF($H18&gt;X$9,X18*(1+$N18),0)</f>
        <v>0</v>
      </c>
      <c r="Z18" s="37">
        <f t="shared" si="17"/>
        <v>0</v>
      </c>
      <c r="AA18" s="37">
        <f t="shared" si="17"/>
        <v>0</v>
      </c>
      <c r="AB18" s="37">
        <f t="shared" si="17"/>
        <v>0</v>
      </c>
      <c r="AC18" s="37">
        <f t="shared" si="17"/>
        <v>0</v>
      </c>
      <c r="AD18" s="37">
        <f t="shared" si="17"/>
        <v>0</v>
      </c>
      <c r="AE18" s="37">
        <f t="shared" si="17"/>
        <v>0</v>
      </c>
      <c r="AF18" s="37">
        <f t="shared" si="17"/>
        <v>0</v>
      </c>
      <c r="AG18" s="37">
        <f t="shared" si="17"/>
        <v>0</v>
      </c>
      <c r="AH18" s="37">
        <f t="shared" si="17"/>
        <v>0</v>
      </c>
      <c r="AI18" s="37">
        <f t="shared" si="17"/>
        <v>0</v>
      </c>
      <c r="AJ18" s="37">
        <f t="shared" si="17"/>
        <v>0</v>
      </c>
      <c r="AK18" s="37">
        <f t="shared" si="17"/>
        <v>0</v>
      </c>
      <c r="AL18" s="37">
        <f t="shared" si="17"/>
        <v>0</v>
      </c>
      <c r="AM18" s="37">
        <f t="shared" si="17"/>
        <v>0</v>
      </c>
      <c r="AN18" s="37">
        <f t="shared" si="17"/>
        <v>0</v>
      </c>
      <c r="AO18" s="37">
        <f t="shared" si="17"/>
        <v>0</v>
      </c>
      <c r="AP18" s="37">
        <f t="shared" si="17"/>
        <v>0</v>
      </c>
      <c r="AQ18" s="37">
        <f t="shared" si="17"/>
        <v>0</v>
      </c>
      <c r="AS18" s="37">
        <f t="shared" si="5"/>
        <v>0</v>
      </c>
      <c r="AT18" s="37">
        <f t="shared" ref="AT18:BL18" si="18">IF($H18&gt;AS$9,AS18*(1+$P18),0)</f>
        <v>0</v>
      </c>
      <c r="AU18" s="37">
        <f t="shared" si="18"/>
        <v>0</v>
      </c>
      <c r="AV18" s="37">
        <f t="shared" si="18"/>
        <v>0</v>
      </c>
      <c r="AW18" s="37">
        <f t="shared" si="18"/>
        <v>0</v>
      </c>
      <c r="AX18" s="37">
        <f t="shared" si="18"/>
        <v>0</v>
      </c>
      <c r="AY18" s="37">
        <f t="shared" si="18"/>
        <v>0</v>
      </c>
      <c r="AZ18" s="37">
        <f t="shared" si="18"/>
        <v>0</v>
      </c>
      <c r="BA18" s="37">
        <f t="shared" si="18"/>
        <v>0</v>
      </c>
      <c r="BB18" s="37">
        <f t="shared" si="18"/>
        <v>0</v>
      </c>
      <c r="BC18" s="37">
        <f t="shared" si="18"/>
        <v>0</v>
      </c>
      <c r="BD18" s="37">
        <f t="shared" si="18"/>
        <v>0</v>
      </c>
      <c r="BE18" s="37">
        <f t="shared" si="18"/>
        <v>0</v>
      </c>
      <c r="BF18" s="37">
        <f t="shared" si="18"/>
        <v>0</v>
      </c>
      <c r="BG18" s="37">
        <f t="shared" si="18"/>
        <v>0</v>
      </c>
      <c r="BH18" s="37">
        <f t="shared" si="18"/>
        <v>0</v>
      </c>
      <c r="BI18" s="37">
        <f t="shared" si="18"/>
        <v>0</v>
      </c>
      <c r="BJ18" s="37">
        <f t="shared" si="18"/>
        <v>0</v>
      </c>
      <c r="BK18" s="37">
        <f t="shared" si="18"/>
        <v>0</v>
      </c>
      <c r="BL18" s="37">
        <f t="shared" si="18"/>
        <v>0</v>
      </c>
    </row>
    <row r="19" spans="2:64" ht="17.25" x14ac:dyDescent="0.3">
      <c r="B19" s="29">
        <v>9</v>
      </c>
      <c r="C19" s="33"/>
      <c r="D19" s="122"/>
      <c r="E19" s="123"/>
      <c r="F19" s="123"/>
      <c r="G19" s="124"/>
      <c r="H19" s="125"/>
      <c r="I19" s="126"/>
      <c r="J19" s="127"/>
      <c r="K19" s="128"/>
      <c r="L19" s="127"/>
      <c r="M19" s="128"/>
      <c r="N19" s="129"/>
      <c r="O19" s="129"/>
      <c r="P19" s="118"/>
      <c r="Q19" s="119"/>
      <c r="R19" s="120" t="str">
        <f t="shared" si="0"/>
        <v/>
      </c>
      <c r="S19" s="121"/>
      <c r="T19" s="111"/>
      <c r="U19" s="112"/>
      <c r="V19" s="113"/>
      <c r="X19" s="37">
        <f t="shared" si="3"/>
        <v>0</v>
      </c>
      <c r="Y19" s="37">
        <f t="shared" ref="Y19:AQ19" si="19">IF($H19&gt;X$9,X19*(1+$N19),0)</f>
        <v>0</v>
      </c>
      <c r="Z19" s="37">
        <f t="shared" si="19"/>
        <v>0</v>
      </c>
      <c r="AA19" s="37">
        <f t="shared" si="19"/>
        <v>0</v>
      </c>
      <c r="AB19" s="37">
        <f t="shared" si="19"/>
        <v>0</v>
      </c>
      <c r="AC19" s="37">
        <f t="shared" si="19"/>
        <v>0</v>
      </c>
      <c r="AD19" s="37">
        <f t="shared" si="19"/>
        <v>0</v>
      </c>
      <c r="AE19" s="37">
        <f t="shared" si="19"/>
        <v>0</v>
      </c>
      <c r="AF19" s="37">
        <f t="shared" si="19"/>
        <v>0</v>
      </c>
      <c r="AG19" s="37">
        <f t="shared" si="19"/>
        <v>0</v>
      </c>
      <c r="AH19" s="37">
        <f t="shared" si="19"/>
        <v>0</v>
      </c>
      <c r="AI19" s="37">
        <f t="shared" si="19"/>
        <v>0</v>
      </c>
      <c r="AJ19" s="37">
        <f t="shared" si="19"/>
        <v>0</v>
      </c>
      <c r="AK19" s="37">
        <f t="shared" si="19"/>
        <v>0</v>
      </c>
      <c r="AL19" s="37">
        <f t="shared" si="19"/>
        <v>0</v>
      </c>
      <c r="AM19" s="37">
        <f t="shared" si="19"/>
        <v>0</v>
      </c>
      <c r="AN19" s="37">
        <f t="shared" si="19"/>
        <v>0</v>
      </c>
      <c r="AO19" s="37">
        <f t="shared" si="19"/>
        <v>0</v>
      </c>
      <c r="AP19" s="37">
        <f t="shared" si="19"/>
        <v>0</v>
      </c>
      <c r="AQ19" s="37">
        <f t="shared" si="19"/>
        <v>0</v>
      </c>
      <c r="AS19" s="37">
        <f t="shared" si="5"/>
        <v>0</v>
      </c>
      <c r="AT19" s="37">
        <f t="shared" ref="AT19:BL19" si="20">IF($H19&gt;AS$9,AS19*(1+$P19),0)</f>
        <v>0</v>
      </c>
      <c r="AU19" s="37">
        <f t="shared" si="20"/>
        <v>0</v>
      </c>
      <c r="AV19" s="37">
        <f t="shared" si="20"/>
        <v>0</v>
      </c>
      <c r="AW19" s="37">
        <f t="shared" si="20"/>
        <v>0</v>
      </c>
      <c r="AX19" s="37">
        <f t="shared" si="20"/>
        <v>0</v>
      </c>
      <c r="AY19" s="37">
        <f t="shared" si="20"/>
        <v>0</v>
      </c>
      <c r="AZ19" s="37">
        <f t="shared" si="20"/>
        <v>0</v>
      </c>
      <c r="BA19" s="37">
        <f t="shared" si="20"/>
        <v>0</v>
      </c>
      <c r="BB19" s="37">
        <f t="shared" si="20"/>
        <v>0</v>
      </c>
      <c r="BC19" s="37">
        <f t="shared" si="20"/>
        <v>0</v>
      </c>
      <c r="BD19" s="37">
        <f t="shared" si="20"/>
        <v>0</v>
      </c>
      <c r="BE19" s="37">
        <f t="shared" si="20"/>
        <v>0</v>
      </c>
      <c r="BF19" s="37">
        <f t="shared" si="20"/>
        <v>0</v>
      </c>
      <c r="BG19" s="37">
        <f t="shared" si="20"/>
        <v>0</v>
      </c>
      <c r="BH19" s="37">
        <f t="shared" si="20"/>
        <v>0</v>
      </c>
      <c r="BI19" s="37">
        <f t="shared" si="20"/>
        <v>0</v>
      </c>
      <c r="BJ19" s="37">
        <f t="shared" si="20"/>
        <v>0</v>
      </c>
      <c r="BK19" s="37">
        <f t="shared" si="20"/>
        <v>0</v>
      </c>
      <c r="BL19" s="37">
        <f t="shared" si="20"/>
        <v>0</v>
      </c>
    </row>
    <row r="20" spans="2:64" ht="17.25" x14ac:dyDescent="0.3">
      <c r="B20" s="29">
        <v>10</v>
      </c>
      <c r="C20" s="33"/>
      <c r="D20" s="122"/>
      <c r="E20" s="123"/>
      <c r="F20" s="123"/>
      <c r="G20" s="124"/>
      <c r="H20" s="125"/>
      <c r="I20" s="126"/>
      <c r="J20" s="127"/>
      <c r="K20" s="128"/>
      <c r="L20" s="127"/>
      <c r="M20" s="128"/>
      <c r="N20" s="129"/>
      <c r="O20" s="129"/>
      <c r="P20" s="118"/>
      <c r="Q20" s="119"/>
      <c r="R20" s="120" t="str">
        <f t="shared" si="0"/>
        <v/>
      </c>
      <c r="S20" s="121"/>
      <c r="T20" s="111"/>
      <c r="U20" s="112"/>
      <c r="V20" s="113"/>
      <c r="X20" s="37">
        <f t="shared" si="3"/>
        <v>0</v>
      </c>
      <c r="Y20" s="37">
        <f t="shared" ref="Y20:AQ20" si="21">IF($H20&gt;X$9,X20*(1+$N20),0)</f>
        <v>0</v>
      </c>
      <c r="Z20" s="37">
        <f t="shared" si="21"/>
        <v>0</v>
      </c>
      <c r="AA20" s="37">
        <f t="shared" si="21"/>
        <v>0</v>
      </c>
      <c r="AB20" s="37">
        <f t="shared" si="21"/>
        <v>0</v>
      </c>
      <c r="AC20" s="37">
        <f t="shared" si="21"/>
        <v>0</v>
      </c>
      <c r="AD20" s="37">
        <f t="shared" si="21"/>
        <v>0</v>
      </c>
      <c r="AE20" s="37">
        <f t="shared" si="21"/>
        <v>0</v>
      </c>
      <c r="AF20" s="37">
        <f t="shared" si="21"/>
        <v>0</v>
      </c>
      <c r="AG20" s="37">
        <f t="shared" si="21"/>
        <v>0</v>
      </c>
      <c r="AH20" s="37">
        <f t="shared" si="21"/>
        <v>0</v>
      </c>
      <c r="AI20" s="37">
        <f t="shared" si="21"/>
        <v>0</v>
      </c>
      <c r="AJ20" s="37">
        <f t="shared" si="21"/>
        <v>0</v>
      </c>
      <c r="AK20" s="37">
        <f t="shared" si="21"/>
        <v>0</v>
      </c>
      <c r="AL20" s="37">
        <f t="shared" si="21"/>
        <v>0</v>
      </c>
      <c r="AM20" s="37">
        <f t="shared" si="21"/>
        <v>0</v>
      </c>
      <c r="AN20" s="37">
        <f t="shared" si="21"/>
        <v>0</v>
      </c>
      <c r="AO20" s="37">
        <f t="shared" si="21"/>
        <v>0</v>
      </c>
      <c r="AP20" s="37">
        <f t="shared" si="21"/>
        <v>0</v>
      </c>
      <c r="AQ20" s="37">
        <f t="shared" si="21"/>
        <v>0</v>
      </c>
      <c r="AS20" s="37">
        <f t="shared" si="5"/>
        <v>0</v>
      </c>
      <c r="AT20" s="37">
        <f t="shared" ref="AT20:BL20" si="22">IF($H20&gt;AS$9,AS20*(1+$P20),0)</f>
        <v>0</v>
      </c>
      <c r="AU20" s="37">
        <f t="shared" si="22"/>
        <v>0</v>
      </c>
      <c r="AV20" s="37">
        <f t="shared" si="22"/>
        <v>0</v>
      </c>
      <c r="AW20" s="37">
        <f t="shared" si="22"/>
        <v>0</v>
      </c>
      <c r="AX20" s="37">
        <f t="shared" si="22"/>
        <v>0</v>
      </c>
      <c r="AY20" s="37">
        <f t="shared" si="22"/>
        <v>0</v>
      </c>
      <c r="AZ20" s="37">
        <f t="shared" si="22"/>
        <v>0</v>
      </c>
      <c r="BA20" s="37">
        <f t="shared" si="22"/>
        <v>0</v>
      </c>
      <c r="BB20" s="37">
        <f t="shared" si="22"/>
        <v>0</v>
      </c>
      <c r="BC20" s="37">
        <f t="shared" si="22"/>
        <v>0</v>
      </c>
      <c r="BD20" s="37">
        <f t="shared" si="22"/>
        <v>0</v>
      </c>
      <c r="BE20" s="37">
        <f t="shared" si="22"/>
        <v>0</v>
      </c>
      <c r="BF20" s="37">
        <f t="shared" si="22"/>
        <v>0</v>
      </c>
      <c r="BG20" s="37">
        <f t="shared" si="22"/>
        <v>0</v>
      </c>
      <c r="BH20" s="37">
        <f t="shared" si="22"/>
        <v>0</v>
      </c>
      <c r="BI20" s="37">
        <f t="shared" si="22"/>
        <v>0</v>
      </c>
      <c r="BJ20" s="37">
        <f t="shared" si="22"/>
        <v>0</v>
      </c>
      <c r="BK20" s="37">
        <f t="shared" si="22"/>
        <v>0</v>
      </c>
      <c r="BL20" s="37">
        <f t="shared" si="22"/>
        <v>0</v>
      </c>
    </row>
    <row r="21" spans="2:64" ht="17.25" x14ac:dyDescent="0.3">
      <c r="B21" s="29">
        <v>11</v>
      </c>
      <c r="C21" s="33"/>
      <c r="D21" s="122"/>
      <c r="E21" s="123"/>
      <c r="F21" s="123"/>
      <c r="G21" s="124"/>
      <c r="H21" s="125"/>
      <c r="I21" s="126"/>
      <c r="J21" s="127"/>
      <c r="K21" s="128"/>
      <c r="L21" s="127"/>
      <c r="M21" s="128"/>
      <c r="N21" s="129"/>
      <c r="O21" s="129"/>
      <c r="P21" s="118"/>
      <c r="Q21" s="119"/>
      <c r="R21" s="120" t="str">
        <f t="shared" si="0"/>
        <v/>
      </c>
      <c r="S21" s="121"/>
      <c r="T21" s="111"/>
      <c r="U21" s="112"/>
      <c r="V21" s="113"/>
      <c r="X21" s="37">
        <f t="shared" si="3"/>
        <v>0</v>
      </c>
      <c r="Y21" s="37">
        <f t="shared" ref="Y21:AQ21" si="23">IF($H21&gt;X$9,X21*(1+$N21),0)</f>
        <v>0</v>
      </c>
      <c r="Z21" s="37">
        <f t="shared" si="23"/>
        <v>0</v>
      </c>
      <c r="AA21" s="37">
        <f t="shared" si="23"/>
        <v>0</v>
      </c>
      <c r="AB21" s="37">
        <f t="shared" si="23"/>
        <v>0</v>
      </c>
      <c r="AC21" s="37">
        <f t="shared" si="23"/>
        <v>0</v>
      </c>
      <c r="AD21" s="37">
        <f t="shared" si="23"/>
        <v>0</v>
      </c>
      <c r="AE21" s="37">
        <f t="shared" si="23"/>
        <v>0</v>
      </c>
      <c r="AF21" s="37">
        <f t="shared" si="23"/>
        <v>0</v>
      </c>
      <c r="AG21" s="37">
        <f t="shared" si="23"/>
        <v>0</v>
      </c>
      <c r="AH21" s="37">
        <f t="shared" si="23"/>
        <v>0</v>
      </c>
      <c r="AI21" s="37">
        <f t="shared" si="23"/>
        <v>0</v>
      </c>
      <c r="AJ21" s="37">
        <f t="shared" si="23"/>
        <v>0</v>
      </c>
      <c r="AK21" s="37">
        <f t="shared" si="23"/>
        <v>0</v>
      </c>
      <c r="AL21" s="37">
        <f t="shared" si="23"/>
        <v>0</v>
      </c>
      <c r="AM21" s="37">
        <f t="shared" si="23"/>
        <v>0</v>
      </c>
      <c r="AN21" s="37">
        <f t="shared" si="23"/>
        <v>0</v>
      </c>
      <c r="AO21" s="37">
        <f t="shared" si="23"/>
        <v>0</v>
      </c>
      <c r="AP21" s="37">
        <f t="shared" si="23"/>
        <v>0</v>
      </c>
      <c r="AQ21" s="37">
        <f t="shared" si="23"/>
        <v>0</v>
      </c>
      <c r="AS21" s="37">
        <f t="shared" si="5"/>
        <v>0</v>
      </c>
      <c r="AT21" s="37">
        <f t="shared" ref="AT21:BL21" si="24">IF($H21&gt;AS$9,AS21*(1+$P21),0)</f>
        <v>0</v>
      </c>
      <c r="AU21" s="37">
        <f t="shared" si="24"/>
        <v>0</v>
      </c>
      <c r="AV21" s="37">
        <f t="shared" si="24"/>
        <v>0</v>
      </c>
      <c r="AW21" s="37">
        <f t="shared" si="24"/>
        <v>0</v>
      </c>
      <c r="AX21" s="37">
        <f t="shared" si="24"/>
        <v>0</v>
      </c>
      <c r="AY21" s="37">
        <f t="shared" si="24"/>
        <v>0</v>
      </c>
      <c r="AZ21" s="37">
        <f t="shared" si="24"/>
        <v>0</v>
      </c>
      <c r="BA21" s="37">
        <f t="shared" si="24"/>
        <v>0</v>
      </c>
      <c r="BB21" s="37">
        <f t="shared" si="24"/>
        <v>0</v>
      </c>
      <c r="BC21" s="37">
        <f t="shared" si="24"/>
        <v>0</v>
      </c>
      <c r="BD21" s="37">
        <f t="shared" si="24"/>
        <v>0</v>
      </c>
      <c r="BE21" s="37">
        <f t="shared" si="24"/>
        <v>0</v>
      </c>
      <c r="BF21" s="37">
        <f t="shared" si="24"/>
        <v>0</v>
      </c>
      <c r="BG21" s="37">
        <f t="shared" si="24"/>
        <v>0</v>
      </c>
      <c r="BH21" s="37">
        <f t="shared" si="24"/>
        <v>0</v>
      </c>
      <c r="BI21" s="37">
        <f t="shared" si="24"/>
        <v>0</v>
      </c>
      <c r="BJ21" s="37">
        <f t="shared" si="24"/>
        <v>0</v>
      </c>
      <c r="BK21" s="37">
        <f t="shared" si="24"/>
        <v>0</v>
      </c>
      <c r="BL21" s="37">
        <f t="shared" si="24"/>
        <v>0</v>
      </c>
    </row>
    <row r="22" spans="2:64" ht="17.25" x14ac:dyDescent="0.3">
      <c r="B22" s="29">
        <v>12</v>
      </c>
      <c r="C22" s="33"/>
      <c r="D22" s="122"/>
      <c r="E22" s="123"/>
      <c r="F22" s="123"/>
      <c r="G22" s="124"/>
      <c r="H22" s="125"/>
      <c r="I22" s="126"/>
      <c r="J22" s="127"/>
      <c r="K22" s="128"/>
      <c r="L22" s="127"/>
      <c r="M22" s="128"/>
      <c r="N22" s="129"/>
      <c r="O22" s="129"/>
      <c r="P22" s="118"/>
      <c r="Q22" s="119"/>
      <c r="R22" s="120" t="str">
        <f t="shared" si="0"/>
        <v/>
      </c>
      <c r="S22" s="121"/>
      <c r="T22" s="111"/>
      <c r="U22" s="112"/>
      <c r="V22" s="113"/>
      <c r="X22" s="37">
        <f t="shared" si="3"/>
        <v>0</v>
      </c>
      <c r="Y22" s="37">
        <f t="shared" ref="Y22:AQ22" si="25">IF($H22&gt;X$9,X22*(1+$N22),0)</f>
        <v>0</v>
      </c>
      <c r="Z22" s="37">
        <f t="shared" si="25"/>
        <v>0</v>
      </c>
      <c r="AA22" s="37">
        <f t="shared" si="25"/>
        <v>0</v>
      </c>
      <c r="AB22" s="37">
        <f t="shared" si="25"/>
        <v>0</v>
      </c>
      <c r="AC22" s="37">
        <f t="shared" si="25"/>
        <v>0</v>
      </c>
      <c r="AD22" s="37">
        <f t="shared" si="25"/>
        <v>0</v>
      </c>
      <c r="AE22" s="37">
        <f t="shared" si="25"/>
        <v>0</v>
      </c>
      <c r="AF22" s="37">
        <f t="shared" si="25"/>
        <v>0</v>
      </c>
      <c r="AG22" s="37">
        <f t="shared" si="25"/>
        <v>0</v>
      </c>
      <c r="AH22" s="37">
        <f t="shared" si="25"/>
        <v>0</v>
      </c>
      <c r="AI22" s="37">
        <f t="shared" si="25"/>
        <v>0</v>
      </c>
      <c r="AJ22" s="37">
        <f t="shared" si="25"/>
        <v>0</v>
      </c>
      <c r="AK22" s="37">
        <f t="shared" si="25"/>
        <v>0</v>
      </c>
      <c r="AL22" s="37">
        <f t="shared" si="25"/>
        <v>0</v>
      </c>
      <c r="AM22" s="37">
        <f t="shared" si="25"/>
        <v>0</v>
      </c>
      <c r="AN22" s="37">
        <f t="shared" si="25"/>
        <v>0</v>
      </c>
      <c r="AO22" s="37">
        <f t="shared" si="25"/>
        <v>0</v>
      </c>
      <c r="AP22" s="37">
        <f t="shared" si="25"/>
        <v>0</v>
      </c>
      <c r="AQ22" s="37">
        <f t="shared" si="25"/>
        <v>0</v>
      </c>
      <c r="AS22" s="37">
        <f t="shared" si="5"/>
        <v>0</v>
      </c>
      <c r="AT22" s="37">
        <f t="shared" ref="AT22:BL22" si="26">IF($H22&gt;AS$9,AS22*(1+$P22),0)</f>
        <v>0</v>
      </c>
      <c r="AU22" s="37">
        <f t="shared" si="26"/>
        <v>0</v>
      </c>
      <c r="AV22" s="37">
        <f t="shared" si="26"/>
        <v>0</v>
      </c>
      <c r="AW22" s="37">
        <f t="shared" si="26"/>
        <v>0</v>
      </c>
      <c r="AX22" s="37">
        <f t="shared" si="26"/>
        <v>0</v>
      </c>
      <c r="AY22" s="37">
        <f t="shared" si="26"/>
        <v>0</v>
      </c>
      <c r="AZ22" s="37">
        <f t="shared" si="26"/>
        <v>0</v>
      </c>
      <c r="BA22" s="37">
        <f t="shared" si="26"/>
        <v>0</v>
      </c>
      <c r="BB22" s="37">
        <f t="shared" si="26"/>
        <v>0</v>
      </c>
      <c r="BC22" s="37">
        <f t="shared" si="26"/>
        <v>0</v>
      </c>
      <c r="BD22" s="37">
        <f t="shared" si="26"/>
        <v>0</v>
      </c>
      <c r="BE22" s="37">
        <f t="shared" si="26"/>
        <v>0</v>
      </c>
      <c r="BF22" s="37">
        <f t="shared" si="26"/>
        <v>0</v>
      </c>
      <c r="BG22" s="37">
        <f t="shared" si="26"/>
        <v>0</v>
      </c>
      <c r="BH22" s="37">
        <f t="shared" si="26"/>
        <v>0</v>
      </c>
      <c r="BI22" s="37">
        <f t="shared" si="26"/>
        <v>0</v>
      </c>
      <c r="BJ22" s="37">
        <f t="shared" si="26"/>
        <v>0</v>
      </c>
      <c r="BK22" s="37">
        <f t="shared" si="26"/>
        <v>0</v>
      </c>
      <c r="BL22" s="37">
        <f t="shared" si="26"/>
        <v>0</v>
      </c>
    </row>
    <row r="23" spans="2:64" ht="17.25" x14ac:dyDescent="0.3">
      <c r="B23" s="29">
        <v>13</v>
      </c>
      <c r="C23" s="33"/>
      <c r="D23" s="122"/>
      <c r="E23" s="123"/>
      <c r="F23" s="123"/>
      <c r="G23" s="124"/>
      <c r="H23" s="125"/>
      <c r="I23" s="126"/>
      <c r="J23" s="127"/>
      <c r="K23" s="128"/>
      <c r="L23" s="127"/>
      <c r="M23" s="128"/>
      <c r="N23" s="129"/>
      <c r="O23" s="129"/>
      <c r="P23" s="118"/>
      <c r="Q23" s="119"/>
      <c r="R23" s="120" t="str">
        <f t="shared" si="0"/>
        <v/>
      </c>
      <c r="S23" s="121"/>
      <c r="T23" s="111"/>
      <c r="U23" s="112"/>
      <c r="V23" s="113"/>
      <c r="X23" s="37">
        <f t="shared" si="3"/>
        <v>0</v>
      </c>
      <c r="Y23" s="37">
        <f t="shared" ref="Y23:AQ23" si="27">IF($H23&gt;X$9,X23*(1+$N23),0)</f>
        <v>0</v>
      </c>
      <c r="Z23" s="37">
        <f t="shared" si="27"/>
        <v>0</v>
      </c>
      <c r="AA23" s="37">
        <f t="shared" si="27"/>
        <v>0</v>
      </c>
      <c r="AB23" s="37">
        <f t="shared" si="27"/>
        <v>0</v>
      </c>
      <c r="AC23" s="37">
        <f t="shared" si="27"/>
        <v>0</v>
      </c>
      <c r="AD23" s="37">
        <f t="shared" si="27"/>
        <v>0</v>
      </c>
      <c r="AE23" s="37">
        <f t="shared" si="27"/>
        <v>0</v>
      </c>
      <c r="AF23" s="37">
        <f t="shared" si="27"/>
        <v>0</v>
      </c>
      <c r="AG23" s="37">
        <f t="shared" si="27"/>
        <v>0</v>
      </c>
      <c r="AH23" s="37">
        <f t="shared" si="27"/>
        <v>0</v>
      </c>
      <c r="AI23" s="37">
        <f t="shared" si="27"/>
        <v>0</v>
      </c>
      <c r="AJ23" s="37">
        <f t="shared" si="27"/>
        <v>0</v>
      </c>
      <c r="AK23" s="37">
        <f t="shared" si="27"/>
        <v>0</v>
      </c>
      <c r="AL23" s="37">
        <f t="shared" si="27"/>
        <v>0</v>
      </c>
      <c r="AM23" s="37">
        <f t="shared" si="27"/>
        <v>0</v>
      </c>
      <c r="AN23" s="37">
        <f t="shared" si="27"/>
        <v>0</v>
      </c>
      <c r="AO23" s="37">
        <f t="shared" si="27"/>
        <v>0</v>
      </c>
      <c r="AP23" s="37">
        <f t="shared" si="27"/>
        <v>0</v>
      </c>
      <c r="AQ23" s="37">
        <f t="shared" si="27"/>
        <v>0</v>
      </c>
      <c r="AS23" s="37">
        <f t="shared" si="5"/>
        <v>0</v>
      </c>
      <c r="AT23" s="37">
        <f t="shared" ref="AT23:BL23" si="28">IF($H23&gt;AS$9,AS23*(1+$P23),0)</f>
        <v>0</v>
      </c>
      <c r="AU23" s="37">
        <f t="shared" si="28"/>
        <v>0</v>
      </c>
      <c r="AV23" s="37">
        <f t="shared" si="28"/>
        <v>0</v>
      </c>
      <c r="AW23" s="37">
        <f t="shared" si="28"/>
        <v>0</v>
      </c>
      <c r="AX23" s="37">
        <f t="shared" si="28"/>
        <v>0</v>
      </c>
      <c r="AY23" s="37">
        <f t="shared" si="28"/>
        <v>0</v>
      </c>
      <c r="AZ23" s="37">
        <f t="shared" si="28"/>
        <v>0</v>
      </c>
      <c r="BA23" s="37">
        <f t="shared" si="28"/>
        <v>0</v>
      </c>
      <c r="BB23" s="37">
        <f t="shared" si="28"/>
        <v>0</v>
      </c>
      <c r="BC23" s="37">
        <f t="shared" si="28"/>
        <v>0</v>
      </c>
      <c r="BD23" s="37">
        <f t="shared" si="28"/>
        <v>0</v>
      </c>
      <c r="BE23" s="37">
        <f t="shared" si="28"/>
        <v>0</v>
      </c>
      <c r="BF23" s="37">
        <f t="shared" si="28"/>
        <v>0</v>
      </c>
      <c r="BG23" s="37">
        <f t="shared" si="28"/>
        <v>0</v>
      </c>
      <c r="BH23" s="37">
        <f t="shared" si="28"/>
        <v>0</v>
      </c>
      <c r="BI23" s="37">
        <f t="shared" si="28"/>
        <v>0</v>
      </c>
      <c r="BJ23" s="37">
        <f t="shared" si="28"/>
        <v>0</v>
      </c>
      <c r="BK23" s="37">
        <f t="shared" si="28"/>
        <v>0</v>
      </c>
      <c r="BL23" s="37">
        <f t="shared" si="28"/>
        <v>0</v>
      </c>
    </row>
    <row r="24" spans="2:64" ht="17.25" x14ac:dyDescent="0.3">
      <c r="B24" s="29">
        <v>14</v>
      </c>
      <c r="C24" s="33"/>
      <c r="D24" s="122"/>
      <c r="E24" s="123"/>
      <c r="F24" s="123"/>
      <c r="G24" s="124"/>
      <c r="H24" s="125"/>
      <c r="I24" s="126"/>
      <c r="J24" s="127"/>
      <c r="K24" s="128"/>
      <c r="L24" s="127"/>
      <c r="M24" s="128"/>
      <c r="N24" s="129"/>
      <c r="O24" s="129"/>
      <c r="P24" s="118"/>
      <c r="Q24" s="119"/>
      <c r="R24" s="120" t="str">
        <f t="shared" si="0"/>
        <v/>
      </c>
      <c r="S24" s="121"/>
      <c r="T24" s="111"/>
      <c r="U24" s="112"/>
      <c r="V24" s="113"/>
      <c r="X24" s="37">
        <f t="shared" si="3"/>
        <v>0</v>
      </c>
      <c r="Y24" s="37">
        <f t="shared" ref="Y24:AQ24" si="29">IF($H24&gt;X$9,X24*(1+$N24),0)</f>
        <v>0</v>
      </c>
      <c r="Z24" s="37">
        <f t="shared" si="29"/>
        <v>0</v>
      </c>
      <c r="AA24" s="37">
        <f t="shared" si="29"/>
        <v>0</v>
      </c>
      <c r="AB24" s="37">
        <f t="shared" si="29"/>
        <v>0</v>
      </c>
      <c r="AC24" s="37">
        <f t="shared" si="29"/>
        <v>0</v>
      </c>
      <c r="AD24" s="37">
        <f t="shared" si="29"/>
        <v>0</v>
      </c>
      <c r="AE24" s="37">
        <f t="shared" si="29"/>
        <v>0</v>
      </c>
      <c r="AF24" s="37">
        <f t="shared" si="29"/>
        <v>0</v>
      </c>
      <c r="AG24" s="37">
        <f t="shared" si="29"/>
        <v>0</v>
      </c>
      <c r="AH24" s="37">
        <f t="shared" si="29"/>
        <v>0</v>
      </c>
      <c r="AI24" s="37">
        <f t="shared" si="29"/>
        <v>0</v>
      </c>
      <c r="AJ24" s="37">
        <f t="shared" si="29"/>
        <v>0</v>
      </c>
      <c r="AK24" s="37">
        <f t="shared" si="29"/>
        <v>0</v>
      </c>
      <c r="AL24" s="37">
        <f t="shared" si="29"/>
        <v>0</v>
      </c>
      <c r="AM24" s="37">
        <f t="shared" si="29"/>
        <v>0</v>
      </c>
      <c r="AN24" s="37">
        <f t="shared" si="29"/>
        <v>0</v>
      </c>
      <c r="AO24" s="37">
        <f t="shared" si="29"/>
        <v>0</v>
      </c>
      <c r="AP24" s="37">
        <f t="shared" si="29"/>
        <v>0</v>
      </c>
      <c r="AQ24" s="37">
        <f t="shared" si="29"/>
        <v>0</v>
      </c>
      <c r="AS24" s="37">
        <f t="shared" si="5"/>
        <v>0</v>
      </c>
      <c r="AT24" s="37">
        <f t="shared" ref="AT24:BL24" si="30">IF($H24&gt;AS$9,AS24*(1+$P24),0)</f>
        <v>0</v>
      </c>
      <c r="AU24" s="37">
        <f t="shared" si="30"/>
        <v>0</v>
      </c>
      <c r="AV24" s="37">
        <f t="shared" si="30"/>
        <v>0</v>
      </c>
      <c r="AW24" s="37">
        <f t="shared" si="30"/>
        <v>0</v>
      </c>
      <c r="AX24" s="37">
        <f t="shared" si="30"/>
        <v>0</v>
      </c>
      <c r="AY24" s="37">
        <f t="shared" si="30"/>
        <v>0</v>
      </c>
      <c r="AZ24" s="37">
        <f t="shared" si="30"/>
        <v>0</v>
      </c>
      <c r="BA24" s="37">
        <f t="shared" si="30"/>
        <v>0</v>
      </c>
      <c r="BB24" s="37">
        <f t="shared" si="30"/>
        <v>0</v>
      </c>
      <c r="BC24" s="37">
        <f t="shared" si="30"/>
        <v>0</v>
      </c>
      <c r="BD24" s="37">
        <f t="shared" si="30"/>
        <v>0</v>
      </c>
      <c r="BE24" s="37">
        <f t="shared" si="30"/>
        <v>0</v>
      </c>
      <c r="BF24" s="37">
        <f t="shared" si="30"/>
        <v>0</v>
      </c>
      <c r="BG24" s="37">
        <f t="shared" si="30"/>
        <v>0</v>
      </c>
      <c r="BH24" s="37">
        <f t="shared" si="30"/>
        <v>0</v>
      </c>
      <c r="BI24" s="37">
        <f t="shared" si="30"/>
        <v>0</v>
      </c>
      <c r="BJ24" s="37">
        <f t="shared" si="30"/>
        <v>0</v>
      </c>
      <c r="BK24" s="37">
        <f t="shared" si="30"/>
        <v>0</v>
      </c>
      <c r="BL24" s="37">
        <f t="shared" si="30"/>
        <v>0</v>
      </c>
    </row>
    <row r="25" spans="2:64" ht="17.25" x14ac:dyDescent="0.3">
      <c r="B25" s="29">
        <v>15</v>
      </c>
      <c r="C25" s="33"/>
      <c r="D25" s="122"/>
      <c r="E25" s="123"/>
      <c r="F25" s="123"/>
      <c r="G25" s="124"/>
      <c r="H25" s="125"/>
      <c r="I25" s="126"/>
      <c r="J25" s="127"/>
      <c r="K25" s="128"/>
      <c r="L25" s="127"/>
      <c r="M25" s="128"/>
      <c r="N25" s="129"/>
      <c r="O25" s="129"/>
      <c r="P25" s="118"/>
      <c r="Q25" s="119"/>
      <c r="R25" s="120" t="str">
        <f t="shared" si="0"/>
        <v/>
      </c>
      <c r="S25" s="121"/>
      <c r="T25" s="111"/>
      <c r="U25" s="112"/>
      <c r="V25" s="113"/>
      <c r="X25" s="37">
        <f t="shared" si="3"/>
        <v>0</v>
      </c>
      <c r="Y25" s="37">
        <f t="shared" ref="Y25:AQ25" si="31">IF($H25&gt;X$9,X25*(1+$N25),0)</f>
        <v>0</v>
      </c>
      <c r="Z25" s="37">
        <f t="shared" si="31"/>
        <v>0</v>
      </c>
      <c r="AA25" s="37">
        <f t="shared" si="31"/>
        <v>0</v>
      </c>
      <c r="AB25" s="37">
        <f t="shared" si="31"/>
        <v>0</v>
      </c>
      <c r="AC25" s="37">
        <f t="shared" si="31"/>
        <v>0</v>
      </c>
      <c r="AD25" s="37">
        <f t="shared" si="31"/>
        <v>0</v>
      </c>
      <c r="AE25" s="37">
        <f t="shared" si="31"/>
        <v>0</v>
      </c>
      <c r="AF25" s="37">
        <f t="shared" si="31"/>
        <v>0</v>
      </c>
      <c r="AG25" s="37">
        <f t="shared" si="31"/>
        <v>0</v>
      </c>
      <c r="AH25" s="37">
        <f t="shared" si="31"/>
        <v>0</v>
      </c>
      <c r="AI25" s="37">
        <f t="shared" si="31"/>
        <v>0</v>
      </c>
      <c r="AJ25" s="37">
        <f t="shared" si="31"/>
        <v>0</v>
      </c>
      <c r="AK25" s="37">
        <f t="shared" si="31"/>
        <v>0</v>
      </c>
      <c r="AL25" s="37">
        <f t="shared" si="31"/>
        <v>0</v>
      </c>
      <c r="AM25" s="37">
        <f t="shared" si="31"/>
        <v>0</v>
      </c>
      <c r="AN25" s="37">
        <f t="shared" si="31"/>
        <v>0</v>
      </c>
      <c r="AO25" s="37">
        <f t="shared" si="31"/>
        <v>0</v>
      </c>
      <c r="AP25" s="37">
        <f t="shared" si="31"/>
        <v>0</v>
      </c>
      <c r="AQ25" s="37">
        <f t="shared" si="31"/>
        <v>0</v>
      </c>
      <c r="AS25" s="37">
        <f t="shared" si="5"/>
        <v>0</v>
      </c>
      <c r="AT25" s="37">
        <f t="shared" ref="AT25:BL25" si="32">IF($H25&gt;AS$9,AS25*(1+$P25),0)</f>
        <v>0</v>
      </c>
      <c r="AU25" s="37">
        <f t="shared" si="32"/>
        <v>0</v>
      </c>
      <c r="AV25" s="37">
        <f t="shared" si="32"/>
        <v>0</v>
      </c>
      <c r="AW25" s="37">
        <f t="shared" si="32"/>
        <v>0</v>
      </c>
      <c r="AX25" s="37">
        <f t="shared" si="32"/>
        <v>0</v>
      </c>
      <c r="AY25" s="37">
        <f t="shared" si="32"/>
        <v>0</v>
      </c>
      <c r="AZ25" s="37">
        <f t="shared" si="32"/>
        <v>0</v>
      </c>
      <c r="BA25" s="37">
        <f t="shared" si="32"/>
        <v>0</v>
      </c>
      <c r="BB25" s="37">
        <f t="shared" si="32"/>
        <v>0</v>
      </c>
      <c r="BC25" s="37">
        <f t="shared" si="32"/>
        <v>0</v>
      </c>
      <c r="BD25" s="37">
        <f t="shared" si="32"/>
        <v>0</v>
      </c>
      <c r="BE25" s="37">
        <f t="shared" si="32"/>
        <v>0</v>
      </c>
      <c r="BF25" s="37">
        <f t="shared" si="32"/>
        <v>0</v>
      </c>
      <c r="BG25" s="37">
        <f t="shared" si="32"/>
        <v>0</v>
      </c>
      <c r="BH25" s="37">
        <f t="shared" si="32"/>
        <v>0</v>
      </c>
      <c r="BI25" s="37">
        <f t="shared" si="32"/>
        <v>0</v>
      </c>
      <c r="BJ25" s="37">
        <f t="shared" si="32"/>
        <v>0</v>
      </c>
      <c r="BK25" s="37">
        <f t="shared" si="32"/>
        <v>0</v>
      </c>
      <c r="BL25" s="37">
        <f t="shared" si="32"/>
        <v>0</v>
      </c>
    </row>
    <row r="26" spans="2:64" ht="17.25" x14ac:dyDescent="0.3">
      <c r="B26" s="29">
        <v>16</v>
      </c>
      <c r="C26" s="33"/>
      <c r="D26" s="122"/>
      <c r="E26" s="123"/>
      <c r="F26" s="123"/>
      <c r="G26" s="124"/>
      <c r="H26" s="125"/>
      <c r="I26" s="126"/>
      <c r="J26" s="127"/>
      <c r="K26" s="128"/>
      <c r="L26" s="127"/>
      <c r="M26" s="128"/>
      <c r="N26" s="129"/>
      <c r="O26" s="129"/>
      <c r="P26" s="118"/>
      <c r="Q26" s="119"/>
      <c r="R26" s="120" t="str">
        <f t="shared" si="0"/>
        <v/>
      </c>
      <c r="S26" s="121"/>
      <c r="T26" s="111"/>
      <c r="U26" s="112"/>
      <c r="V26" s="113"/>
      <c r="X26" s="37">
        <f t="shared" si="3"/>
        <v>0</v>
      </c>
      <c r="Y26" s="37">
        <f t="shared" ref="Y26:AQ26" si="33">IF($H26&gt;X$9,X26*(1+$N26),0)</f>
        <v>0</v>
      </c>
      <c r="Z26" s="37">
        <f t="shared" si="33"/>
        <v>0</v>
      </c>
      <c r="AA26" s="37">
        <f t="shared" si="33"/>
        <v>0</v>
      </c>
      <c r="AB26" s="37">
        <f t="shared" si="33"/>
        <v>0</v>
      </c>
      <c r="AC26" s="37">
        <f t="shared" si="33"/>
        <v>0</v>
      </c>
      <c r="AD26" s="37">
        <f t="shared" si="33"/>
        <v>0</v>
      </c>
      <c r="AE26" s="37">
        <f t="shared" si="33"/>
        <v>0</v>
      </c>
      <c r="AF26" s="37">
        <f t="shared" si="33"/>
        <v>0</v>
      </c>
      <c r="AG26" s="37">
        <f t="shared" si="33"/>
        <v>0</v>
      </c>
      <c r="AH26" s="37">
        <f t="shared" si="33"/>
        <v>0</v>
      </c>
      <c r="AI26" s="37">
        <f t="shared" si="33"/>
        <v>0</v>
      </c>
      <c r="AJ26" s="37">
        <f t="shared" si="33"/>
        <v>0</v>
      </c>
      <c r="AK26" s="37">
        <f t="shared" si="33"/>
        <v>0</v>
      </c>
      <c r="AL26" s="37">
        <f t="shared" si="33"/>
        <v>0</v>
      </c>
      <c r="AM26" s="37">
        <f t="shared" si="33"/>
        <v>0</v>
      </c>
      <c r="AN26" s="37">
        <f t="shared" si="33"/>
        <v>0</v>
      </c>
      <c r="AO26" s="37">
        <f t="shared" si="33"/>
        <v>0</v>
      </c>
      <c r="AP26" s="37">
        <f t="shared" si="33"/>
        <v>0</v>
      </c>
      <c r="AQ26" s="37">
        <f t="shared" si="33"/>
        <v>0</v>
      </c>
      <c r="AS26" s="37">
        <f t="shared" si="5"/>
        <v>0</v>
      </c>
      <c r="AT26" s="37">
        <f t="shared" ref="AT26:BL26" si="34">IF($H26&gt;AS$9,AS26*(1+$P26),0)</f>
        <v>0</v>
      </c>
      <c r="AU26" s="37">
        <f t="shared" si="34"/>
        <v>0</v>
      </c>
      <c r="AV26" s="37">
        <f t="shared" si="34"/>
        <v>0</v>
      </c>
      <c r="AW26" s="37">
        <f t="shared" si="34"/>
        <v>0</v>
      </c>
      <c r="AX26" s="37">
        <f t="shared" si="34"/>
        <v>0</v>
      </c>
      <c r="AY26" s="37">
        <f t="shared" si="34"/>
        <v>0</v>
      </c>
      <c r="AZ26" s="37">
        <f t="shared" si="34"/>
        <v>0</v>
      </c>
      <c r="BA26" s="37">
        <f t="shared" si="34"/>
        <v>0</v>
      </c>
      <c r="BB26" s="37">
        <f t="shared" si="34"/>
        <v>0</v>
      </c>
      <c r="BC26" s="37">
        <f t="shared" si="34"/>
        <v>0</v>
      </c>
      <c r="BD26" s="37">
        <f t="shared" si="34"/>
        <v>0</v>
      </c>
      <c r="BE26" s="37">
        <f t="shared" si="34"/>
        <v>0</v>
      </c>
      <c r="BF26" s="37">
        <f t="shared" si="34"/>
        <v>0</v>
      </c>
      <c r="BG26" s="37">
        <f t="shared" si="34"/>
        <v>0</v>
      </c>
      <c r="BH26" s="37">
        <f t="shared" si="34"/>
        <v>0</v>
      </c>
      <c r="BI26" s="37">
        <f t="shared" si="34"/>
        <v>0</v>
      </c>
      <c r="BJ26" s="37">
        <f t="shared" si="34"/>
        <v>0</v>
      </c>
      <c r="BK26" s="37">
        <f t="shared" si="34"/>
        <v>0</v>
      </c>
      <c r="BL26" s="37">
        <f t="shared" si="34"/>
        <v>0</v>
      </c>
    </row>
    <row r="27" spans="2:64" ht="17.25" x14ac:dyDescent="0.3">
      <c r="B27" s="29">
        <v>17</v>
      </c>
      <c r="C27" s="33"/>
      <c r="D27" s="122"/>
      <c r="E27" s="123"/>
      <c r="F27" s="123"/>
      <c r="G27" s="124"/>
      <c r="H27" s="125"/>
      <c r="I27" s="126"/>
      <c r="J27" s="127"/>
      <c r="K27" s="128"/>
      <c r="L27" s="127"/>
      <c r="M27" s="128"/>
      <c r="N27" s="129"/>
      <c r="O27" s="129"/>
      <c r="P27" s="118"/>
      <c r="Q27" s="119"/>
      <c r="R27" s="120" t="str">
        <f t="shared" si="0"/>
        <v/>
      </c>
      <c r="S27" s="121"/>
      <c r="T27" s="111"/>
      <c r="U27" s="112"/>
      <c r="V27" s="113"/>
      <c r="X27" s="37">
        <f t="shared" si="3"/>
        <v>0</v>
      </c>
      <c r="Y27" s="37">
        <f t="shared" ref="Y27:AQ27" si="35">IF($H27&gt;X$9,X27*(1+$N27),0)</f>
        <v>0</v>
      </c>
      <c r="Z27" s="37">
        <f t="shared" si="35"/>
        <v>0</v>
      </c>
      <c r="AA27" s="37">
        <f t="shared" si="35"/>
        <v>0</v>
      </c>
      <c r="AB27" s="37">
        <f t="shared" si="35"/>
        <v>0</v>
      </c>
      <c r="AC27" s="37">
        <f t="shared" si="35"/>
        <v>0</v>
      </c>
      <c r="AD27" s="37">
        <f t="shared" si="35"/>
        <v>0</v>
      </c>
      <c r="AE27" s="37">
        <f t="shared" si="35"/>
        <v>0</v>
      </c>
      <c r="AF27" s="37">
        <f t="shared" si="35"/>
        <v>0</v>
      </c>
      <c r="AG27" s="37">
        <f t="shared" si="35"/>
        <v>0</v>
      </c>
      <c r="AH27" s="37">
        <f t="shared" si="35"/>
        <v>0</v>
      </c>
      <c r="AI27" s="37">
        <f t="shared" si="35"/>
        <v>0</v>
      </c>
      <c r="AJ27" s="37">
        <f t="shared" si="35"/>
        <v>0</v>
      </c>
      <c r="AK27" s="37">
        <f t="shared" si="35"/>
        <v>0</v>
      </c>
      <c r="AL27" s="37">
        <f t="shared" si="35"/>
        <v>0</v>
      </c>
      <c r="AM27" s="37">
        <f t="shared" si="35"/>
        <v>0</v>
      </c>
      <c r="AN27" s="37">
        <f t="shared" si="35"/>
        <v>0</v>
      </c>
      <c r="AO27" s="37">
        <f t="shared" si="35"/>
        <v>0</v>
      </c>
      <c r="AP27" s="37">
        <f t="shared" si="35"/>
        <v>0</v>
      </c>
      <c r="AQ27" s="37">
        <f t="shared" si="35"/>
        <v>0</v>
      </c>
      <c r="AS27" s="37">
        <f t="shared" si="5"/>
        <v>0</v>
      </c>
      <c r="AT27" s="37">
        <f t="shared" ref="AT27:BL27" si="36">IF($H27&gt;AS$9,AS27*(1+$P27),0)</f>
        <v>0</v>
      </c>
      <c r="AU27" s="37">
        <f t="shared" si="36"/>
        <v>0</v>
      </c>
      <c r="AV27" s="37">
        <f t="shared" si="36"/>
        <v>0</v>
      </c>
      <c r="AW27" s="37">
        <f t="shared" si="36"/>
        <v>0</v>
      </c>
      <c r="AX27" s="37">
        <f t="shared" si="36"/>
        <v>0</v>
      </c>
      <c r="AY27" s="37">
        <f t="shared" si="36"/>
        <v>0</v>
      </c>
      <c r="AZ27" s="37">
        <f t="shared" si="36"/>
        <v>0</v>
      </c>
      <c r="BA27" s="37">
        <f t="shared" si="36"/>
        <v>0</v>
      </c>
      <c r="BB27" s="37">
        <f t="shared" si="36"/>
        <v>0</v>
      </c>
      <c r="BC27" s="37">
        <f t="shared" si="36"/>
        <v>0</v>
      </c>
      <c r="BD27" s="37">
        <f t="shared" si="36"/>
        <v>0</v>
      </c>
      <c r="BE27" s="37">
        <f t="shared" si="36"/>
        <v>0</v>
      </c>
      <c r="BF27" s="37">
        <f t="shared" si="36"/>
        <v>0</v>
      </c>
      <c r="BG27" s="37">
        <f t="shared" si="36"/>
        <v>0</v>
      </c>
      <c r="BH27" s="37">
        <f t="shared" si="36"/>
        <v>0</v>
      </c>
      <c r="BI27" s="37">
        <f t="shared" si="36"/>
        <v>0</v>
      </c>
      <c r="BJ27" s="37">
        <f t="shared" si="36"/>
        <v>0</v>
      </c>
      <c r="BK27" s="37">
        <f t="shared" si="36"/>
        <v>0</v>
      </c>
      <c r="BL27" s="37">
        <f t="shared" si="36"/>
        <v>0</v>
      </c>
    </row>
    <row r="28" spans="2:64" ht="17.25" x14ac:dyDescent="0.3">
      <c r="B28" s="29">
        <v>18</v>
      </c>
      <c r="C28" s="33"/>
      <c r="D28" s="122"/>
      <c r="E28" s="123"/>
      <c r="F28" s="123"/>
      <c r="G28" s="124"/>
      <c r="H28" s="125"/>
      <c r="I28" s="126"/>
      <c r="J28" s="127"/>
      <c r="K28" s="128"/>
      <c r="L28" s="127"/>
      <c r="M28" s="128"/>
      <c r="N28" s="129"/>
      <c r="O28" s="129"/>
      <c r="P28" s="118"/>
      <c r="Q28" s="119"/>
      <c r="R28" s="120" t="str">
        <f t="shared" si="0"/>
        <v/>
      </c>
      <c r="S28" s="121"/>
      <c r="T28" s="111"/>
      <c r="U28" s="112"/>
      <c r="V28" s="113"/>
      <c r="X28" s="37">
        <f t="shared" si="3"/>
        <v>0</v>
      </c>
      <c r="Y28" s="37">
        <f t="shared" ref="Y28:AQ28" si="37">IF($H28&gt;X$9,X28*(1+$N28),0)</f>
        <v>0</v>
      </c>
      <c r="Z28" s="37">
        <f t="shared" si="37"/>
        <v>0</v>
      </c>
      <c r="AA28" s="37">
        <f t="shared" si="37"/>
        <v>0</v>
      </c>
      <c r="AB28" s="37">
        <f t="shared" si="37"/>
        <v>0</v>
      </c>
      <c r="AC28" s="37">
        <f t="shared" si="37"/>
        <v>0</v>
      </c>
      <c r="AD28" s="37">
        <f t="shared" si="37"/>
        <v>0</v>
      </c>
      <c r="AE28" s="37">
        <f t="shared" si="37"/>
        <v>0</v>
      </c>
      <c r="AF28" s="37">
        <f t="shared" si="37"/>
        <v>0</v>
      </c>
      <c r="AG28" s="37">
        <f t="shared" si="37"/>
        <v>0</v>
      </c>
      <c r="AH28" s="37">
        <f t="shared" si="37"/>
        <v>0</v>
      </c>
      <c r="AI28" s="37">
        <f t="shared" si="37"/>
        <v>0</v>
      </c>
      <c r="AJ28" s="37">
        <f t="shared" si="37"/>
        <v>0</v>
      </c>
      <c r="AK28" s="37">
        <f t="shared" si="37"/>
        <v>0</v>
      </c>
      <c r="AL28" s="37">
        <f t="shared" si="37"/>
        <v>0</v>
      </c>
      <c r="AM28" s="37">
        <f t="shared" si="37"/>
        <v>0</v>
      </c>
      <c r="AN28" s="37">
        <f t="shared" si="37"/>
        <v>0</v>
      </c>
      <c r="AO28" s="37">
        <f t="shared" si="37"/>
        <v>0</v>
      </c>
      <c r="AP28" s="37">
        <f t="shared" si="37"/>
        <v>0</v>
      </c>
      <c r="AQ28" s="37">
        <f t="shared" si="37"/>
        <v>0</v>
      </c>
      <c r="AS28" s="37">
        <f t="shared" si="5"/>
        <v>0</v>
      </c>
      <c r="AT28" s="37">
        <f t="shared" ref="AT28:BL28" si="38">IF($H28&gt;AS$9,AS28*(1+$P28),0)</f>
        <v>0</v>
      </c>
      <c r="AU28" s="37">
        <f t="shared" si="38"/>
        <v>0</v>
      </c>
      <c r="AV28" s="37">
        <f t="shared" si="38"/>
        <v>0</v>
      </c>
      <c r="AW28" s="37">
        <f t="shared" si="38"/>
        <v>0</v>
      </c>
      <c r="AX28" s="37">
        <f t="shared" si="38"/>
        <v>0</v>
      </c>
      <c r="AY28" s="37">
        <f t="shared" si="38"/>
        <v>0</v>
      </c>
      <c r="AZ28" s="37">
        <f t="shared" si="38"/>
        <v>0</v>
      </c>
      <c r="BA28" s="37">
        <f t="shared" si="38"/>
        <v>0</v>
      </c>
      <c r="BB28" s="37">
        <f t="shared" si="38"/>
        <v>0</v>
      </c>
      <c r="BC28" s="37">
        <f t="shared" si="38"/>
        <v>0</v>
      </c>
      <c r="BD28" s="37">
        <f t="shared" si="38"/>
        <v>0</v>
      </c>
      <c r="BE28" s="37">
        <f t="shared" si="38"/>
        <v>0</v>
      </c>
      <c r="BF28" s="37">
        <f t="shared" si="38"/>
        <v>0</v>
      </c>
      <c r="BG28" s="37">
        <f t="shared" si="38"/>
        <v>0</v>
      </c>
      <c r="BH28" s="37">
        <f t="shared" si="38"/>
        <v>0</v>
      </c>
      <c r="BI28" s="37">
        <f t="shared" si="38"/>
        <v>0</v>
      </c>
      <c r="BJ28" s="37">
        <f t="shared" si="38"/>
        <v>0</v>
      </c>
      <c r="BK28" s="37">
        <f t="shared" si="38"/>
        <v>0</v>
      </c>
      <c r="BL28" s="37">
        <f t="shared" si="38"/>
        <v>0</v>
      </c>
    </row>
    <row r="29" spans="2:64" ht="17.25" x14ac:dyDescent="0.3">
      <c r="B29" s="29">
        <v>19</v>
      </c>
      <c r="C29" s="33"/>
      <c r="D29" s="122"/>
      <c r="E29" s="123"/>
      <c r="F29" s="123"/>
      <c r="G29" s="124"/>
      <c r="H29" s="125"/>
      <c r="I29" s="126"/>
      <c r="J29" s="127"/>
      <c r="K29" s="128"/>
      <c r="L29" s="127"/>
      <c r="M29" s="128"/>
      <c r="N29" s="129"/>
      <c r="O29" s="129"/>
      <c r="P29" s="118"/>
      <c r="Q29" s="119"/>
      <c r="R29" s="120" t="str">
        <f t="shared" si="0"/>
        <v/>
      </c>
      <c r="S29" s="121"/>
      <c r="T29" s="111"/>
      <c r="U29" s="112"/>
      <c r="V29" s="113"/>
      <c r="X29" s="37">
        <f t="shared" si="3"/>
        <v>0</v>
      </c>
      <c r="Y29" s="37">
        <f t="shared" ref="Y29:AQ29" si="39">IF($H29&gt;X$9,X29*(1+$N29),0)</f>
        <v>0</v>
      </c>
      <c r="Z29" s="37">
        <f t="shared" si="39"/>
        <v>0</v>
      </c>
      <c r="AA29" s="37">
        <f t="shared" si="39"/>
        <v>0</v>
      </c>
      <c r="AB29" s="37">
        <f t="shared" si="39"/>
        <v>0</v>
      </c>
      <c r="AC29" s="37">
        <f t="shared" si="39"/>
        <v>0</v>
      </c>
      <c r="AD29" s="37">
        <f t="shared" si="39"/>
        <v>0</v>
      </c>
      <c r="AE29" s="37">
        <f t="shared" si="39"/>
        <v>0</v>
      </c>
      <c r="AF29" s="37">
        <f t="shared" si="39"/>
        <v>0</v>
      </c>
      <c r="AG29" s="37">
        <f t="shared" si="39"/>
        <v>0</v>
      </c>
      <c r="AH29" s="37">
        <f t="shared" si="39"/>
        <v>0</v>
      </c>
      <c r="AI29" s="37">
        <f t="shared" si="39"/>
        <v>0</v>
      </c>
      <c r="AJ29" s="37">
        <f t="shared" si="39"/>
        <v>0</v>
      </c>
      <c r="AK29" s="37">
        <f t="shared" si="39"/>
        <v>0</v>
      </c>
      <c r="AL29" s="37">
        <f t="shared" si="39"/>
        <v>0</v>
      </c>
      <c r="AM29" s="37">
        <f t="shared" si="39"/>
        <v>0</v>
      </c>
      <c r="AN29" s="37">
        <f t="shared" si="39"/>
        <v>0</v>
      </c>
      <c r="AO29" s="37">
        <f t="shared" si="39"/>
        <v>0</v>
      </c>
      <c r="AP29" s="37">
        <f t="shared" si="39"/>
        <v>0</v>
      </c>
      <c r="AQ29" s="37">
        <f t="shared" si="39"/>
        <v>0</v>
      </c>
      <c r="AS29" s="37">
        <f t="shared" si="5"/>
        <v>0</v>
      </c>
      <c r="AT29" s="37">
        <f t="shared" ref="AT29:BL29" si="40">IF($H29&gt;AS$9,AS29*(1+$P29),0)</f>
        <v>0</v>
      </c>
      <c r="AU29" s="37">
        <f t="shared" si="40"/>
        <v>0</v>
      </c>
      <c r="AV29" s="37">
        <f t="shared" si="40"/>
        <v>0</v>
      </c>
      <c r="AW29" s="37">
        <f t="shared" si="40"/>
        <v>0</v>
      </c>
      <c r="AX29" s="37">
        <f t="shared" si="40"/>
        <v>0</v>
      </c>
      <c r="AY29" s="37">
        <f t="shared" si="40"/>
        <v>0</v>
      </c>
      <c r="AZ29" s="37">
        <f t="shared" si="40"/>
        <v>0</v>
      </c>
      <c r="BA29" s="37">
        <f t="shared" si="40"/>
        <v>0</v>
      </c>
      <c r="BB29" s="37">
        <f t="shared" si="40"/>
        <v>0</v>
      </c>
      <c r="BC29" s="37">
        <f t="shared" si="40"/>
        <v>0</v>
      </c>
      <c r="BD29" s="37">
        <f t="shared" si="40"/>
        <v>0</v>
      </c>
      <c r="BE29" s="37">
        <f t="shared" si="40"/>
        <v>0</v>
      </c>
      <c r="BF29" s="37">
        <f t="shared" si="40"/>
        <v>0</v>
      </c>
      <c r="BG29" s="37">
        <f t="shared" si="40"/>
        <v>0</v>
      </c>
      <c r="BH29" s="37">
        <f t="shared" si="40"/>
        <v>0</v>
      </c>
      <c r="BI29" s="37">
        <f t="shared" si="40"/>
        <v>0</v>
      </c>
      <c r="BJ29" s="37">
        <f t="shared" si="40"/>
        <v>0</v>
      </c>
      <c r="BK29" s="37">
        <f t="shared" si="40"/>
        <v>0</v>
      </c>
      <c r="BL29" s="37">
        <f t="shared" si="40"/>
        <v>0</v>
      </c>
    </row>
    <row r="30" spans="2:64" ht="17.25" x14ac:dyDescent="0.3">
      <c r="B30" s="29">
        <v>20</v>
      </c>
      <c r="C30" s="33"/>
      <c r="D30" s="122"/>
      <c r="E30" s="123"/>
      <c r="F30" s="123"/>
      <c r="G30" s="124"/>
      <c r="H30" s="125"/>
      <c r="I30" s="126"/>
      <c r="J30" s="127"/>
      <c r="K30" s="128"/>
      <c r="L30" s="127"/>
      <c r="M30" s="128"/>
      <c r="N30" s="129"/>
      <c r="O30" s="129"/>
      <c r="P30" s="118"/>
      <c r="Q30" s="119"/>
      <c r="R30" s="120" t="str">
        <f t="shared" si="0"/>
        <v/>
      </c>
      <c r="S30" s="121"/>
      <c r="T30" s="111"/>
      <c r="U30" s="112"/>
      <c r="V30" s="113"/>
      <c r="X30" s="37">
        <f t="shared" si="3"/>
        <v>0</v>
      </c>
      <c r="Y30" s="37">
        <f t="shared" ref="Y30:AQ30" si="41">IF($H30&gt;X$9,X30*(1+$N30),0)</f>
        <v>0</v>
      </c>
      <c r="Z30" s="37">
        <f t="shared" si="41"/>
        <v>0</v>
      </c>
      <c r="AA30" s="37">
        <f t="shared" si="41"/>
        <v>0</v>
      </c>
      <c r="AB30" s="37">
        <f t="shared" si="41"/>
        <v>0</v>
      </c>
      <c r="AC30" s="37">
        <f t="shared" si="41"/>
        <v>0</v>
      </c>
      <c r="AD30" s="37">
        <f t="shared" si="41"/>
        <v>0</v>
      </c>
      <c r="AE30" s="37">
        <f t="shared" si="41"/>
        <v>0</v>
      </c>
      <c r="AF30" s="37">
        <f t="shared" si="41"/>
        <v>0</v>
      </c>
      <c r="AG30" s="37">
        <f t="shared" si="41"/>
        <v>0</v>
      </c>
      <c r="AH30" s="37">
        <f t="shared" si="41"/>
        <v>0</v>
      </c>
      <c r="AI30" s="37">
        <f t="shared" si="41"/>
        <v>0</v>
      </c>
      <c r="AJ30" s="37">
        <f t="shared" si="41"/>
        <v>0</v>
      </c>
      <c r="AK30" s="37">
        <f t="shared" si="41"/>
        <v>0</v>
      </c>
      <c r="AL30" s="37">
        <f t="shared" si="41"/>
        <v>0</v>
      </c>
      <c r="AM30" s="37">
        <f t="shared" si="41"/>
        <v>0</v>
      </c>
      <c r="AN30" s="37">
        <f t="shared" si="41"/>
        <v>0</v>
      </c>
      <c r="AO30" s="37">
        <f t="shared" si="41"/>
        <v>0</v>
      </c>
      <c r="AP30" s="37">
        <f t="shared" si="41"/>
        <v>0</v>
      </c>
      <c r="AQ30" s="37">
        <f t="shared" si="41"/>
        <v>0</v>
      </c>
      <c r="AS30" s="37">
        <f t="shared" si="5"/>
        <v>0</v>
      </c>
      <c r="AT30" s="37">
        <f t="shared" ref="AT30:BL30" si="42">IF($H30&gt;AS$9,AS30*(1+$P30),0)</f>
        <v>0</v>
      </c>
      <c r="AU30" s="37">
        <f t="shared" si="42"/>
        <v>0</v>
      </c>
      <c r="AV30" s="37">
        <f t="shared" si="42"/>
        <v>0</v>
      </c>
      <c r="AW30" s="37">
        <f t="shared" si="42"/>
        <v>0</v>
      </c>
      <c r="AX30" s="37">
        <f t="shared" si="42"/>
        <v>0</v>
      </c>
      <c r="AY30" s="37">
        <f t="shared" si="42"/>
        <v>0</v>
      </c>
      <c r="AZ30" s="37">
        <f t="shared" si="42"/>
        <v>0</v>
      </c>
      <c r="BA30" s="37">
        <f t="shared" si="42"/>
        <v>0</v>
      </c>
      <c r="BB30" s="37">
        <f t="shared" si="42"/>
        <v>0</v>
      </c>
      <c r="BC30" s="37">
        <f t="shared" si="42"/>
        <v>0</v>
      </c>
      <c r="BD30" s="37">
        <f t="shared" si="42"/>
        <v>0</v>
      </c>
      <c r="BE30" s="37">
        <f t="shared" si="42"/>
        <v>0</v>
      </c>
      <c r="BF30" s="37">
        <f t="shared" si="42"/>
        <v>0</v>
      </c>
      <c r="BG30" s="37">
        <f t="shared" si="42"/>
        <v>0</v>
      </c>
      <c r="BH30" s="37">
        <f t="shared" si="42"/>
        <v>0</v>
      </c>
      <c r="BI30" s="37">
        <f t="shared" si="42"/>
        <v>0</v>
      </c>
      <c r="BJ30" s="37">
        <f t="shared" si="42"/>
        <v>0</v>
      </c>
      <c r="BK30" s="37">
        <f t="shared" si="42"/>
        <v>0</v>
      </c>
      <c r="BL30" s="37">
        <f t="shared" si="42"/>
        <v>0</v>
      </c>
    </row>
    <row r="31" spans="2:64" ht="17.25" x14ac:dyDescent="0.3">
      <c r="B31" s="29">
        <v>21</v>
      </c>
      <c r="C31" s="33"/>
      <c r="D31" s="122"/>
      <c r="E31" s="123"/>
      <c r="F31" s="123"/>
      <c r="G31" s="124"/>
      <c r="H31" s="125"/>
      <c r="I31" s="126"/>
      <c r="J31" s="127"/>
      <c r="K31" s="128"/>
      <c r="L31" s="127"/>
      <c r="M31" s="128"/>
      <c r="N31" s="129"/>
      <c r="O31" s="129"/>
      <c r="P31" s="118"/>
      <c r="Q31" s="119"/>
      <c r="R31" s="120" t="str">
        <f t="shared" si="0"/>
        <v/>
      </c>
      <c r="S31" s="121"/>
      <c r="T31" s="111"/>
      <c r="U31" s="112"/>
      <c r="V31" s="113"/>
      <c r="X31" s="37">
        <f t="shared" si="3"/>
        <v>0</v>
      </c>
      <c r="Y31" s="37">
        <f t="shared" ref="Y31:AQ31" si="43">IF($H31&gt;X$9,X31*(1+$N31),0)</f>
        <v>0</v>
      </c>
      <c r="Z31" s="37">
        <f t="shared" si="43"/>
        <v>0</v>
      </c>
      <c r="AA31" s="37">
        <f t="shared" si="43"/>
        <v>0</v>
      </c>
      <c r="AB31" s="37">
        <f t="shared" si="43"/>
        <v>0</v>
      </c>
      <c r="AC31" s="37">
        <f t="shared" si="43"/>
        <v>0</v>
      </c>
      <c r="AD31" s="37">
        <f t="shared" si="43"/>
        <v>0</v>
      </c>
      <c r="AE31" s="37">
        <f t="shared" si="43"/>
        <v>0</v>
      </c>
      <c r="AF31" s="37">
        <f t="shared" si="43"/>
        <v>0</v>
      </c>
      <c r="AG31" s="37">
        <f t="shared" si="43"/>
        <v>0</v>
      </c>
      <c r="AH31" s="37">
        <f t="shared" si="43"/>
        <v>0</v>
      </c>
      <c r="AI31" s="37">
        <f t="shared" si="43"/>
        <v>0</v>
      </c>
      <c r="AJ31" s="37">
        <f t="shared" si="43"/>
        <v>0</v>
      </c>
      <c r="AK31" s="37">
        <f t="shared" si="43"/>
        <v>0</v>
      </c>
      <c r="AL31" s="37">
        <f t="shared" si="43"/>
        <v>0</v>
      </c>
      <c r="AM31" s="37">
        <f t="shared" si="43"/>
        <v>0</v>
      </c>
      <c r="AN31" s="37">
        <f t="shared" si="43"/>
        <v>0</v>
      </c>
      <c r="AO31" s="37">
        <f t="shared" si="43"/>
        <v>0</v>
      </c>
      <c r="AP31" s="37">
        <f t="shared" si="43"/>
        <v>0</v>
      </c>
      <c r="AQ31" s="37">
        <f t="shared" si="43"/>
        <v>0</v>
      </c>
      <c r="AS31" s="37">
        <f t="shared" si="5"/>
        <v>0</v>
      </c>
      <c r="AT31" s="37">
        <f t="shared" ref="AT31:BL31" si="44">IF($H31&gt;AS$9,AS31*(1+$P31),0)</f>
        <v>0</v>
      </c>
      <c r="AU31" s="37">
        <f t="shared" si="44"/>
        <v>0</v>
      </c>
      <c r="AV31" s="37">
        <f t="shared" si="44"/>
        <v>0</v>
      </c>
      <c r="AW31" s="37">
        <f t="shared" si="44"/>
        <v>0</v>
      </c>
      <c r="AX31" s="37">
        <f t="shared" si="44"/>
        <v>0</v>
      </c>
      <c r="AY31" s="37">
        <f t="shared" si="44"/>
        <v>0</v>
      </c>
      <c r="AZ31" s="37">
        <f t="shared" si="44"/>
        <v>0</v>
      </c>
      <c r="BA31" s="37">
        <f t="shared" si="44"/>
        <v>0</v>
      </c>
      <c r="BB31" s="37">
        <f t="shared" si="44"/>
        <v>0</v>
      </c>
      <c r="BC31" s="37">
        <f t="shared" si="44"/>
        <v>0</v>
      </c>
      <c r="BD31" s="37">
        <f t="shared" si="44"/>
        <v>0</v>
      </c>
      <c r="BE31" s="37">
        <f t="shared" si="44"/>
        <v>0</v>
      </c>
      <c r="BF31" s="37">
        <f t="shared" si="44"/>
        <v>0</v>
      </c>
      <c r="BG31" s="37">
        <f t="shared" si="44"/>
        <v>0</v>
      </c>
      <c r="BH31" s="37">
        <f t="shared" si="44"/>
        <v>0</v>
      </c>
      <c r="BI31" s="37">
        <f t="shared" si="44"/>
        <v>0</v>
      </c>
      <c r="BJ31" s="37">
        <f t="shared" si="44"/>
        <v>0</v>
      </c>
      <c r="BK31" s="37">
        <f t="shared" si="44"/>
        <v>0</v>
      </c>
      <c r="BL31" s="37">
        <f t="shared" si="44"/>
        <v>0</v>
      </c>
    </row>
    <row r="32" spans="2:64" ht="17.25" x14ac:dyDescent="0.3">
      <c r="B32" s="29">
        <v>22</v>
      </c>
      <c r="C32" s="33"/>
      <c r="D32" s="122"/>
      <c r="E32" s="123"/>
      <c r="F32" s="123"/>
      <c r="G32" s="124"/>
      <c r="H32" s="125"/>
      <c r="I32" s="126"/>
      <c r="J32" s="127"/>
      <c r="K32" s="128"/>
      <c r="L32" s="127"/>
      <c r="M32" s="128"/>
      <c r="N32" s="129"/>
      <c r="O32" s="129"/>
      <c r="P32" s="118"/>
      <c r="Q32" s="119"/>
      <c r="R32" s="120" t="str">
        <f t="shared" si="0"/>
        <v/>
      </c>
      <c r="S32" s="121"/>
      <c r="T32" s="111"/>
      <c r="U32" s="112"/>
      <c r="V32" s="113"/>
      <c r="X32" s="37">
        <f t="shared" si="3"/>
        <v>0</v>
      </c>
      <c r="Y32" s="37">
        <f t="shared" ref="Y32:AQ32" si="45">IF($H32&gt;X$9,X32*(1+$N32),0)</f>
        <v>0</v>
      </c>
      <c r="Z32" s="37">
        <f t="shared" si="45"/>
        <v>0</v>
      </c>
      <c r="AA32" s="37">
        <f t="shared" si="45"/>
        <v>0</v>
      </c>
      <c r="AB32" s="37">
        <f t="shared" si="45"/>
        <v>0</v>
      </c>
      <c r="AC32" s="37">
        <f t="shared" si="45"/>
        <v>0</v>
      </c>
      <c r="AD32" s="37">
        <f t="shared" si="45"/>
        <v>0</v>
      </c>
      <c r="AE32" s="37">
        <f t="shared" si="45"/>
        <v>0</v>
      </c>
      <c r="AF32" s="37">
        <f t="shared" si="45"/>
        <v>0</v>
      </c>
      <c r="AG32" s="37">
        <f t="shared" si="45"/>
        <v>0</v>
      </c>
      <c r="AH32" s="37">
        <f t="shared" si="45"/>
        <v>0</v>
      </c>
      <c r="AI32" s="37">
        <f t="shared" si="45"/>
        <v>0</v>
      </c>
      <c r="AJ32" s="37">
        <f t="shared" si="45"/>
        <v>0</v>
      </c>
      <c r="AK32" s="37">
        <f t="shared" si="45"/>
        <v>0</v>
      </c>
      <c r="AL32" s="37">
        <f t="shared" si="45"/>
        <v>0</v>
      </c>
      <c r="AM32" s="37">
        <f t="shared" si="45"/>
        <v>0</v>
      </c>
      <c r="AN32" s="37">
        <f t="shared" si="45"/>
        <v>0</v>
      </c>
      <c r="AO32" s="37">
        <f t="shared" si="45"/>
        <v>0</v>
      </c>
      <c r="AP32" s="37">
        <f t="shared" si="45"/>
        <v>0</v>
      </c>
      <c r="AQ32" s="37">
        <f t="shared" si="45"/>
        <v>0</v>
      </c>
      <c r="AS32" s="37">
        <f t="shared" si="5"/>
        <v>0</v>
      </c>
      <c r="AT32" s="37">
        <f t="shared" ref="AT32:BL32" si="46">IF($H32&gt;AS$9,AS32*(1+$P32),0)</f>
        <v>0</v>
      </c>
      <c r="AU32" s="37">
        <f t="shared" si="46"/>
        <v>0</v>
      </c>
      <c r="AV32" s="37">
        <f t="shared" si="46"/>
        <v>0</v>
      </c>
      <c r="AW32" s="37">
        <f t="shared" si="46"/>
        <v>0</v>
      </c>
      <c r="AX32" s="37">
        <f t="shared" si="46"/>
        <v>0</v>
      </c>
      <c r="AY32" s="37">
        <f t="shared" si="46"/>
        <v>0</v>
      </c>
      <c r="AZ32" s="37">
        <f t="shared" si="46"/>
        <v>0</v>
      </c>
      <c r="BA32" s="37">
        <f t="shared" si="46"/>
        <v>0</v>
      </c>
      <c r="BB32" s="37">
        <f t="shared" si="46"/>
        <v>0</v>
      </c>
      <c r="BC32" s="37">
        <f t="shared" si="46"/>
        <v>0</v>
      </c>
      <c r="BD32" s="37">
        <f t="shared" si="46"/>
        <v>0</v>
      </c>
      <c r="BE32" s="37">
        <f t="shared" si="46"/>
        <v>0</v>
      </c>
      <c r="BF32" s="37">
        <f t="shared" si="46"/>
        <v>0</v>
      </c>
      <c r="BG32" s="37">
        <f t="shared" si="46"/>
        <v>0</v>
      </c>
      <c r="BH32" s="37">
        <f t="shared" si="46"/>
        <v>0</v>
      </c>
      <c r="BI32" s="37">
        <f t="shared" si="46"/>
        <v>0</v>
      </c>
      <c r="BJ32" s="37">
        <f t="shared" si="46"/>
        <v>0</v>
      </c>
      <c r="BK32" s="37">
        <f t="shared" si="46"/>
        <v>0</v>
      </c>
      <c r="BL32" s="37">
        <f t="shared" si="46"/>
        <v>0</v>
      </c>
    </row>
    <row r="33" spans="2:64" ht="17.25" x14ac:dyDescent="0.3">
      <c r="B33" s="29">
        <v>23</v>
      </c>
      <c r="C33" s="33"/>
      <c r="D33" s="122"/>
      <c r="E33" s="123"/>
      <c r="F33" s="123"/>
      <c r="G33" s="124"/>
      <c r="H33" s="125"/>
      <c r="I33" s="126"/>
      <c r="J33" s="127"/>
      <c r="K33" s="128"/>
      <c r="L33" s="127"/>
      <c r="M33" s="128"/>
      <c r="N33" s="129"/>
      <c r="O33" s="129"/>
      <c r="P33" s="118"/>
      <c r="Q33" s="119"/>
      <c r="R33" s="120" t="str">
        <f t="shared" si="0"/>
        <v/>
      </c>
      <c r="S33" s="121"/>
      <c r="T33" s="111"/>
      <c r="U33" s="112"/>
      <c r="V33" s="113"/>
      <c r="X33" s="37">
        <f t="shared" si="3"/>
        <v>0</v>
      </c>
      <c r="Y33" s="37">
        <f t="shared" ref="Y33:AQ33" si="47">IF($H33&gt;X$9,X33*(1+$N33),0)</f>
        <v>0</v>
      </c>
      <c r="Z33" s="37">
        <f t="shared" si="47"/>
        <v>0</v>
      </c>
      <c r="AA33" s="37">
        <f t="shared" si="47"/>
        <v>0</v>
      </c>
      <c r="AB33" s="37">
        <f t="shared" si="47"/>
        <v>0</v>
      </c>
      <c r="AC33" s="37">
        <f t="shared" si="47"/>
        <v>0</v>
      </c>
      <c r="AD33" s="37">
        <f t="shared" si="47"/>
        <v>0</v>
      </c>
      <c r="AE33" s="37">
        <f t="shared" si="47"/>
        <v>0</v>
      </c>
      <c r="AF33" s="37">
        <f t="shared" si="47"/>
        <v>0</v>
      </c>
      <c r="AG33" s="37">
        <f t="shared" si="47"/>
        <v>0</v>
      </c>
      <c r="AH33" s="37">
        <f t="shared" si="47"/>
        <v>0</v>
      </c>
      <c r="AI33" s="37">
        <f t="shared" si="47"/>
        <v>0</v>
      </c>
      <c r="AJ33" s="37">
        <f t="shared" si="47"/>
        <v>0</v>
      </c>
      <c r="AK33" s="37">
        <f t="shared" si="47"/>
        <v>0</v>
      </c>
      <c r="AL33" s="37">
        <f t="shared" si="47"/>
        <v>0</v>
      </c>
      <c r="AM33" s="37">
        <f t="shared" si="47"/>
        <v>0</v>
      </c>
      <c r="AN33" s="37">
        <f t="shared" si="47"/>
        <v>0</v>
      </c>
      <c r="AO33" s="37">
        <f t="shared" si="47"/>
        <v>0</v>
      </c>
      <c r="AP33" s="37">
        <f t="shared" si="47"/>
        <v>0</v>
      </c>
      <c r="AQ33" s="37">
        <f t="shared" si="47"/>
        <v>0</v>
      </c>
      <c r="AS33" s="37">
        <f t="shared" si="5"/>
        <v>0</v>
      </c>
      <c r="AT33" s="37">
        <f t="shared" ref="AT33:BL33" si="48">IF($H33&gt;AS$9,AS33*(1+$P33),0)</f>
        <v>0</v>
      </c>
      <c r="AU33" s="37">
        <f t="shared" si="48"/>
        <v>0</v>
      </c>
      <c r="AV33" s="37">
        <f t="shared" si="48"/>
        <v>0</v>
      </c>
      <c r="AW33" s="37">
        <f t="shared" si="48"/>
        <v>0</v>
      </c>
      <c r="AX33" s="37">
        <f t="shared" si="48"/>
        <v>0</v>
      </c>
      <c r="AY33" s="37">
        <f t="shared" si="48"/>
        <v>0</v>
      </c>
      <c r="AZ33" s="37">
        <f t="shared" si="48"/>
        <v>0</v>
      </c>
      <c r="BA33" s="37">
        <f t="shared" si="48"/>
        <v>0</v>
      </c>
      <c r="BB33" s="37">
        <f t="shared" si="48"/>
        <v>0</v>
      </c>
      <c r="BC33" s="37">
        <f t="shared" si="48"/>
        <v>0</v>
      </c>
      <c r="BD33" s="37">
        <f t="shared" si="48"/>
        <v>0</v>
      </c>
      <c r="BE33" s="37">
        <f t="shared" si="48"/>
        <v>0</v>
      </c>
      <c r="BF33" s="37">
        <f t="shared" si="48"/>
        <v>0</v>
      </c>
      <c r="BG33" s="37">
        <f t="shared" si="48"/>
        <v>0</v>
      </c>
      <c r="BH33" s="37">
        <f t="shared" si="48"/>
        <v>0</v>
      </c>
      <c r="BI33" s="37">
        <f t="shared" si="48"/>
        <v>0</v>
      </c>
      <c r="BJ33" s="37">
        <f t="shared" si="48"/>
        <v>0</v>
      </c>
      <c r="BK33" s="37">
        <f t="shared" si="48"/>
        <v>0</v>
      </c>
      <c r="BL33" s="37">
        <f t="shared" si="48"/>
        <v>0</v>
      </c>
    </row>
    <row r="34" spans="2:64" ht="17.25" x14ac:dyDescent="0.3">
      <c r="B34" s="29">
        <v>24</v>
      </c>
      <c r="C34" s="33"/>
      <c r="D34" s="122"/>
      <c r="E34" s="123"/>
      <c r="F34" s="123"/>
      <c r="G34" s="124"/>
      <c r="H34" s="125"/>
      <c r="I34" s="126"/>
      <c r="J34" s="127"/>
      <c r="K34" s="128"/>
      <c r="L34" s="127"/>
      <c r="M34" s="128"/>
      <c r="N34" s="129"/>
      <c r="O34" s="129"/>
      <c r="P34" s="118"/>
      <c r="Q34" s="119"/>
      <c r="R34" s="120" t="str">
        <f t="shared" si="0"/>
        <v/>
      </c>
      <c r="S34" s="121"/>
      <c r="T34" s="111"/>
      <c r="U34" s="112"/>
      <c r="V34" s="113"/>
      <c r="X34" s="37">
        <f t="shared" si="3"/>
        <v>0</v>
      </c>
      <c r="Y34" s="37">
        <f t="shared" ref="Y34:AQ34" si="49">IF($H34&gt;X$9,X34*(1+$N34),0)</f>
        <v>0</v>
      </c>
      <c r="Z34" s="37">
        <f t="shared" si="49"/>
        <v>0</v>
      </c>
      <c r="AA34" s="37">
        <f t="shared" si="49"/>
        <v>0</v>
      </c>
      <c r="AB34" s="37">
        <f t="shared" si="49"/>
        <v>0</v>
      </c>
      <c r="AC34" s="37">
        <f t="shared" si="49"/>
        <v>0</v>
      </c>
      <c r="AD34" s="37">
        <f t="shared" si="49"/>
        <v>0</v>
      </c>
      <c r="AE34" s="37">
        <f t="shared" si="49"/>
        <v>0</v>
      </c>
      <c r="AF34" s="37">
        <f t="shared" si="49"/>
        <v>0</v>
      </c>
      <c r="AG34" s="37">
        <f t="shared" si="49"/>
        <v>0</v>
      </c>
      <c r="AH34" s="37">
        <f t="shared" si="49"/>
        <v>0</v>
      </c>
      <c r="AI34" s="37">
        <f t="shared" si="49"/>
        <v>0</v>
      </c>
      <c r="AJ34" s="37">
        <f t="shared" si="49"/>
        <v>0</v>
      </c>
      <c r="AK34" s="37">
        <f t="shared" si="49"/>
        <v>0</v>
      </c>
      <c r="AL34" s="37">
        <f t="shared" si="49"/>
        <v>0</v>
      </c>
      <c r="AM34" s="37">
        <f t="shared" si="49"/>
        <v>0</v>
      </c>
      <c r="AN34" s="37">
        <f t="shared" si="49"/>
        <v>0</v>
      </c>
      <c r="AO34" s="37">
        <f t="shared" si="49"/>
        <v>0</v>
      </c>
      <c r="AP34" s="37">
        <f t="shared" si="49"/>
        <v>0</v>
      </c>
      <c r="AQ34" s="37">
        <f t="shared" si="49"/>
        <v>0</v>
      </c>
      <c r="AS34" s="37">
        <f t="shared" si="5"/>
        <v>0</v>
      </c>
      <c r="AT34" s="37">
        <f t="shared" ref="AT34:BL34" si="50">IF($H34&gt;AS$9,AS34*(1+$P34),0)</f>
        <v>0</v>
      </c>
      <c r="AU34" s="37">
        <f t="shared" si="50"/>
        <v>0</v>
      </c>
      <c r="AV34" s="37">
        <f t="shared" si="50"/>
        <v>0</v>
      </c>
      <c r="AW34" s="37">
        <f t="shared" si="50"/>
        <v>0</v>
      </c>
      <c r="AX34" s="37">
        <f t="shared" si="50"/>
        <v>0</v>
      </c>
      <c r="AY34" s="37">
        <f t="shared" si="50"/>
        <v>0</v>
      </c>
      <c r="AZ34" s="37">
        <f t="shared" si="50"/>
        <v>0</v>
      </c>
      <c r="BA34" s="37">
        <f t="shared" si="50"/>
        <v>0</v>
      </c>
      <c r="BB34" s="37">
        <f t="shared" si="50"/>
        <v>0</v>
      </c>
      <c r="BC34" s="37">
        <f t="shared" si="50"/>
        <v>0</v>
      </c>
      <c r="BD34" s="37">
        <f t="shared" si="50"/>
        <v>0</v>
      </c>
      <c r="BE34" s="37">
        <f t="shared" si="50"/>
        <v>0</v>
      </c>
      <c r="BF34" s="37">
        <f t="shared" si="50"/>
        <v>0</v>
      </c>
      <c r="BG34" s="37">
        <f t="shared" si="50"/>
        <v>0</v>
      </c>
      <c r="BH34" s="37">
        <f t="shared" si="50"/>
        <v>0</v>
      </c>
      <c r="BI34" s="37">
        <f t="shared" si="50"/>
        <v>0</v>
      </c>
      <c r="BJ34" s="37">
        <f t="shared" si="50"/>
        <v>0</v>
      </c>
      <c r="BK34" s="37">
        <f t="shared" si="50"/>
        <v>0</v>
      </c>
      <c r="BL34" s="37">
        <f t="shared" si="50"/>
        <v>0</v>
      </c>
    </row>
    <row r="35" spans="2:64" ht="17.25" x14ac:dyDescent="0.3">
      <c r="B35" s="29">
        <v>25</v>
      </c>
      <c r="C35" s="33"/>
      <c r="D35" s="122"/>
      <c r="E35" s="123"/>
      <c r="F35" s="123"/>
      <c r="G35" s="124"/>
      <c r="H35" s="125"/>
      <c r="I35" s="126"/>
      <c r="J35" s="127"/>
      <c r="K35" s="128"/>
      <c r="L35" s="127"/>
      <c r="M35" s="128"/>
      <c r="N35" s="129"/>
      <c r="O35" s="129"/>
      <c r="P35" s="118"/>
      <c r="Q35" s="119"/>
      <c r="R35" s="120" t="str">
        <f t="shared" si="0"/>
        <v/>
      </c>
      <c r="S35" s="121"/>
      <c r="T35" s="111"/>
      <c r="U35" s="112"/>
      <c r="V35" s="113"/>
      <c r="X35" s="37">
        <f t="shared" si="3"/>
        <v>0</v>
      </c>
      <c r="Y35" s="37">
        <f t="shared" ref="Y35:AQ35" si="51">IF($H35&gt;X$9,X35*(1+$N35),0)</f>
        <v>0</v>
      </c>
      <c r="Z35" s="37">
        <f t="shared" si="51"/>
        <v>0</v>
      </c>
      <c r="AA35" s="37">
        <f t="shared" si="51"/>
        <v>0</v>
      </c>
      <c r="AB35" s="37">
        <f t="shared" si="51"/>
        <v>0</v>
      </c>
      <c r="AC35" s="37">
        <f t="shared" si="51"/>
        <v>0</v>
      </c>
      <c r="AD35" s="37">
        <f t="shared" si="51"/>
        <v>0</v>
      </c>
      <c r="AE35" s="37">
        <f t="shared" si="51"/>
        <v>0</v>
      </c>
      <c r="AF35" s="37">
        <f t="shared" si="51"/>
        <v>0</v>
      </c>
      <c r="AG35" s="37">
        <f t="shared" si="51"/>
        <v>0</v>
      </c>
      <c r="AH35" s="37">
        <f t="shared" si="51"/>
        <v>0</v>
      </c>
      <c r="AI35" s="37">
        <f t="shared" si="51"/>
        <v>0</v>
      </c>
      <c r="AJ35" s="37">
        <f t="shared" si="51"/>
        <v>0</v>
      </c>
      <c r="AK35" s="37">
        <f t="shared" si="51"/>
        <v>0</v>
      </c>
      <c r="AL35" s="37">
        <f t="shared" si="51"/>
        <v>0</v>
      </c>
      <c r="AM35" s="37">
        <f t="shared" si="51"/>
        <v>0</v>
      </c>
      <c r="AN35" s="37">
        <f t="shared" si="51"/>
        <v>0</v>
      </c>
      <c r="AO35" s="37">
        <f t="shared" si="51"/>
        <v>0</v>
      </c>
      <c r="AP35" s="37">
        <f t="shared" si="51"/>
        <v>0</v>
      </c>
      <c r="AQ35" s="37">
        <f t="shared" si="51"/>
        <v>0</v>
      </c>
      <c r="AS35" s="37">
        <f t="shared" si="5"/>
        <v>0</v>
      </c>
      <c r="AT35" s="37">
        <f t="shared" ref="AT35:BL35" si="52">IF($H35&gt;AS$9,AS35*(1+$P35),0)</f>
        <v>0</v>
      </c>
      <c r="AU35" s="37">
        <f t="shared" si="52"/>
        <v>0</v>
      </c>
      <c r="AV35" s="37">
        <f t="shared" si="52"/>
        <v>0</v>
      </c>
      <c r="AW35" s="37">
        <f t="shared" si="52"/>
        <v>0</v>
      </c>
      <c r="AX35" s="37">
        <f t="shared" si="52"/>
        <v>0</v>
      </c>
      <c r="AY35" s="37">
        <f t="shared" si="52"/>
        <v>0</v>
      </c>
      <c r="AZ35" s="37">
        <f t="shared" si="52"/>
        <v>0</v>
      </c>
      <c r="BA35" s="37">
        <f t="shared" si="52"/>
        <v>0</v>
      </c>
      <c r="BB35" s="37">
        <f t="shared" si="52"/>
        <v>0</v>
      </c>
      <c r="BC35" s="37">
        <f t="shared" si="52"/>
        <v>0</v>
      </c>
      <c r="BD35" s="37">
        <f t="shared" si="52"/>
        <v>0</v>
      </c>
      <c r="BE35" s="37">
        <f t="shared" si="52"/>
        <v>0</v>
      </c>
      <c r="BF35" s="37">
        <f t="shared" si="52"/>
        <v>0</v>
      </c>
      <c r="BG35" s="37">
        <f t="shared" si="52"/>
        <v>0</v>
      </c>
      <c r="BH35" s="37">
        <f t="shared" si="52"/>
        <v>0</v>
      </c>
      <c r="BI35" s="37">
        <f t="shared" si="52"/>
        <v>0</v>
      </c>
      <c r="BJ35" s="37">
        <f t="shared" si="52"/>
        <v>0</v>
      </c>
      <c r="BK35" s="37">
        <f t="shared" si="52"/>
        <v>0</v>
      </c>
      <c r="BL35" s="37">
        <f t="shared" si="52"/>
        <v>0</v>
      </c>
    </row>
    <row r="36" spans="2:64" ht="17.25" x14ac:dyDescent="0.3">
      <c r="B36" s="29">
        <v>26</v>
      </c>
      <c r="C36" s="33"/>
      <c r="D36" s="122"/>
      <c r="E36" s="123"/>
      <c r="F36" s="123"/>
      <c r="G36" s="124"/>
      <c r="H36" s="125"/>
      <c r="I36" s="126"/>
      <c r="J36" s="127"/>
      <c r="K36" s="128"/>
      <c r="L36" s="127"/>
      <c r="M36" s="128"/>
      <c r="N36" s="129"/>
      <c r="O36" s="129"/>
      <c r="P36" s="118"/>
      <c r="Q36" s="119"/>
      <c r="R36" s="120" t="str">
        <f t="shared" si="0"/>
        <v/>
      </c>
      <c r="S36" s="121"/>
      <c r="T36" s="111"/>
      <c r="U36" s="112"/>
      <c r="V36" s="113"/>
      <c r="X36" s="37">
        <f t="shared" si="3"/>
        <v>0</v>
      </c>
      <c r="Y36" s="37">
        <f t="shared" ref="Y36:AQ36" si="53">IF($H36&gt;X$9,X36*(1+$N36),0)</f>
        <v>0</v>
      </c>
      <c r="Z36" s="37">
        <f t="shared" si="53"/>
        <v>0</v>
      </c>
      <c r="AA36" s="37">
        <f t="shared" si="53"/>
        <v>0</v>
      </c>
      <c r="AB36" s="37">
        <f t="shared" si="53"/>
        <v>0</v>
      </c>
      <c r="AC36" s="37">
        <f t="shared" si="53"/>
        <v>0</v>
      </c>
      <c r="AD36" s="37">
        <f t="shared" si="53"/>
        <v>0</v>
      </c>
      <c r="AE36" s="37">
        <f t="shared" si="53"/>
        <v>0</v>
      </c>
      <c r="AF36" s="37">
        <f t="shared" si="53"/>
        <v>0</v>
      </c>
      <c r="AG36" s="37">
        <f t="shared" si="53"/>
        <v>0</v>
      </c>
      <c r="AH36" s="37">
        <f t="shared" si="53"/>
        <v>0</v>
      </c>
      <c r="AI36" s="37">
        <f t="shared" si="53"/>
        <v>0</v>
      </c>
      <c r="AJ36" s="37">
        <f t="shared" si="53"/>
        <v>0</v>
      </c>
      <c r="AK36" s="37">
        <f t="shared" si="53"/>
        <v>0</v>
      </c>
      <c r="AL36" s="37">
        <f t="shared" si="53"/>
        <v>0</v>
      </c>
      <c r="AM36" s="37">
        <f t="shared" si="53"/>
        <v>0</v>
      </c>
      <c r="AN36" s="37">
        <f t="shared" si="53"/>
        <v>0</v>
      </c>
      <c r="AO36" s="37">
        <f t="shared" si="53"/>
        <v>0</v>
      </c>
      <c r="AP36" s="37">
        <f t="shared" si="53"/>
        <v>0</v>
      </c>
      <c r="AQ36" s="37">
        <f t="shared" si="53"/>
        <v>0</v>
      </c>
      <c r="AS36" s="37">
        <f t="shared" si="5"/>
        <v>0</v>
      </c>
      <c r="AT36" s="37">
        <f t="shared" ref="AT36:BL36" si="54">IF($H36&gt;AS$9,AS36*(1+$P36),0)</f>
        <v>0</v>
      </c>
      <c r="AU36" s="37">
        <f t="shared" si="54"/>
        <v>0</v>
      </c>
      <c r="AV36" s="37">
        <f t="shared" si="54"/>
        <v>0</v>
      </c>
      <c r="AW36" s="37">
        <f t="shared" si="54"/>
        <v>0</v>
      </c>
      <c r="AX36" s="37">
        <f t="shared" si="54"/>
        <v>0</v>
      </c>
      <c r="AY36" s="37">
        <f t="shared" si="54"/>
        <v>0</v>
      </c>
      <c r="AZ36" s="37">
        <f t="shared" si="54"/>
        <v>0</v>
      </c>
      <c r="BA36" s="37">
        <f t="shared" si="54"/>
        <v>0</v>
      </c>
      <c r="BB36" s="37">
        <f t="shared" si="54"/>
        <v>0</v>
      </c>
      <c r="BC36" s="37">
        <f t="shared" si="54"/>
        <v>0</v>
      </c>
      <c r="BD36" s="37">
        <f t="shared" si="54"/>
        <v>0</v>
      </c>
      <c r="BE36" s="37">
        <f t="shared" si="54"/>
        <v>0</v>
      </c>
      <c r="BF36" s="37">
        <f t="shared" si="54"/>
        <v>0</v>
      </c>
      <c r="BG36" s="37">
        <f t="shared" si="54"/>
        <v>0</v>
      </c>
      <c r="BH36" s="37">
        <f t="shared" si="54"/>
        <v>0</v>
      </c>
      <c r="BI36" s="37">
        <f t="shared" si="54"/>
        <v>0</v>
      </c>
      <c r="BJ36" s="37">
        <f t="shared" si="54"/>
        <v>0</v>
      </c>
      <c r="BK36" s="37">
        <f t="shared" si="54"/>
        <v>0</v>
      </c>
      <c r="BL36" s="37">
        <f t="shared" si="54"/>
        <v>0</v>
      </c>
    </row>
    <row r="37" spans="2:64" ht="17.25" x14ac:dyDescent="0.3">
      <c r="B37" s="29">
        <v>27</v>
      </c>
      <c r="C37" s="33"/>
      <c r="D37" s="122"/>
      <c r="E37" s="123"/>
      <c r="F37" s="123"/>
      <c r="G37" s="124"/>
      <c r="H37" s="125"/>
      <c r="I37" s="126"/>
      <c r="J37" s="127"/>
      <c r="K37" s="128"/>
      <c r="L37" s="127"/>
      <c r="M37" s="128"/>
      <c r="N37" s="129"/>
      <c r="O37" s="129"/>
      <c r="P37" s="118"/>
      <c r="Q37" s="119"/>
      <c r="R37" s="120" t="str">
        <f t="shared" si="0"/>
        <v/>
      </c>
      <c r="S37" s="121"/>
      <c r="T37" s="111"/>
      <c r="U37" s="112"/>
      <c r="V37" s="113"/>
      <c r="X37" s="37">
        <f t="shared" si="3"/>
        <v>0</v>
      </c>
      <c r="Y37" s="37">
        <f t="shared" ref="Y37:AQ37" si="55">IF($H37&gt;X$9,X37*(1+$N37),0)</f>
        <v>0</v>
      </c>
      <c r="Z37" s="37">
        <f t="shared" si="55"/>
        <v>0</v>
      </c>
      <c r="AA37" s="37">
        <f t="shared" si="55"/>
        <v>0</v>
      </c>
      <c r="AB37" s="37">
        <f t="shared" si="55"/>
        <v>0</v>
      </c>
      <c r="AC37" s="37">
        <f t="shared" si="55"/>
        <v>0</v>
      </c>
      <c r="AD37" s="37">
        <f t="shared" si="55"/>
        <v>0</v>
      </c>
      <c r="AE37" s="37">
        <f t="shared" si="55"/>
        <v>0</v>
      </c>
      <c r="AF37" s="37">
        <f t="shared" si="55"/>
        <v>0</v>
      </c>
      <c r="AG37" s="37">
        <f t="shared" si="55"/>
        <v>0</v>
      </c>
      <c r="AH37" s="37">
        <f t="shared" si="55"/>
        <v>0</v>
      </c>
      <c r="AI37" s="37">
        <f t="shared" si="55"/>
        <v>0</v>
      </c>
      <c r="AJ37" s="37">
        <f t="shared" si="55"/>
        <v>0</v>
      </c>
      <c r="AK37" s="37">
        <f t="shared" si="55"/>
        <v>0</v>
      </c>
      <c r="AL37" s="37">
        <f t="shared" si="55"/>
        <v>0</v>
      </c>
      <c r="AM37" s="37">
        <f t="shared" si="55"/>
        <v>0</v>
      </c>
      <c r="AN37" s="37">
        <f t="shared" si="55"/>
        <v>0</v>
      </c>
      <c r="AO37" s="37">
        <f t="shared" si="55"/>
        <v>0</v>
      </c>
      <c r="AP37" s="37">
        <f t="shared" si="55"/>
        <v>0</v>
      </c>
      <c r="AQ37" s="37">
        <f t="shared" si="55"/>
        <v>0</v>
      </c>
      <c r="AS37" s="37">
        <f t="shared" si="5"/>
        <v>0</v>
      </c>
      <c r="AT37" s="37">
        <f t="shared" ref="AT37:BL37" si="56">IF($H37&gt;AS$9,AS37*(1+$P37),0)</f>
        <v>0</v>
      </c>
      <c r="AU37" s="37">
        <f t="shared" si="56"/>
        <v>0</v>
      </c>
      <c r="AV37" s="37">
        <f t="shared" si="56"/>
        <v>0</v>
      </c>
      <c r="AW37" s="37">
        <f t="shared" si="56"/>
        <v>0</v>
      </c>
      <c r="AX37" s="37">
        <f t="shared" si="56"/>
        <v>0</v>
      </c>
      <c r="AY37" s="37">
        <f t="shared" si="56"/>
        <v>0</v>
      </c>
      <c r="AZ37" s="37">
        <f t="shared" si="56"/>
        <v>0</v>
      </c>
      <c r="BA37" s="37">
        <f t="shared" si="56"/>
        <v>0</v>
      </c>
      <c r="BB37" s="37">
        <f t="shared" si="56"/>
        <v>0</v>
      </c>
      <c r="BC37" s="37">
        <f t="shared" si="56"/>
        <v>0</v>
      </c>
      <c r="BD37" s="37">
        <f t="shared" si="56"/>
        <v>0</v>
      </c>
      <c r="BE37" s="37">
        <f t="shared" si="56"/>
        <v>0</v>
      </c>
      <c r="BF37" s="37">
        <f t="shared" si="56"/>
        <v>0</v>
      </c>
      <c r="BG37" s="37">
        <f t="shared" si="56"/>
        <v>0</v>
      </c>
      <c r="BH37" s="37">
        <f t="shared" si="56"/>
        <v>0</v>
      </c>
      <c r="BI37" s="37">
        <f t="shared" si="56"/>
        <v>0</v>
      </c>
      <c r="BJ37" s="37">
        <f t="shared" si="56"/>
        <v>0</v>
      </c>
      <c r="BK37" s="37">
        <f t="shared" si="56"/>
        <v>0</v>
      </c>
      <c r="BL37" s="37">
        <f t="shared" si="56"/>
        <v>0</v>
      </c>
    </row>
    <row r="38" spans="2:64" ht="17.25" x14ac:dyDescent="0.3">
      <c r="B38" s="29">
        <v>28</v>
      </c>
      <c r="C38" s="33"/>
      <c r="D38" s="122"/>
      <c r="E38" s="123"/>
      <c r="F38" s="123"/>
      <c r="G38" s="124"/>
      <c r="H38" s="125"/>
      <c r="I38" s="126"/>
      <c r="J38" s="127"/>
      <c r="K38" s="128"/>
      <c r="L38" s="127"/>
      <c r="M38" s="128"/>
      <c r="N38" s="129"/>
      <c r="O38" s="129"/>
      <c r="P38" s="118"/>
      <c r="Q38" s="119"/>
      <c r="R38" s="120" t="str">
        <f t="shared" si="0"/>
        <v/>
      </c>
      <c r="S38" s="121"/>
      <c r="T38" s="111"/>
      <c r="U38" s="112"/>
      <c r="V38" s="113"/>
      <c r="X38" s="37">
        <f t="shared" si="3"/>
        <v>0</v>
      </c>
      <c r="Y38" s="37">
        <f t="shared" ref="Y38:AQ38" si="57">IF($H38&gt;X$9,X38*(1+$N38),0)</f>
        <v>0</v>
      </c>
      <c r="Z38" s="37">
        <f t="shared" si="57"/>
        <v>0</v>
      </c>
      <c r="AA38" s="37">
        <f t="shared" si="57"/>
        <v>0</v>
      </c>
      <c r="AB38" s="37">
        <f t="shared" si="57"/>
        <v>0</v>
      </c>
      <c r="AC38" s="37">
        <f t="shared" si="57"/>
        <v>0</v>
      </c>
      <c r="AD38" s="37">
        <f t="shared" si="57"/>
        <v>0</v>
      </c>
      <c r="AE38" s="37">
        <f t="shared" si="57"/>
        <v>0</v>
      </c>
      <c r="AF38" s="37">
        <f t="shared" si="57"/>
        <v>0</v>
      </c>
      <c r="AG38" s="37">
        <f t="shared" si="57"/>
        <v>0</v>
      </c>
      <c r="AH38" s="37">
        <f t="shared" si="57"/>
        <v>0</v>
      </c>
      <c r="AI38" s="37">
        <f t="shared" si="57"/>
        <v>0</v>
      </c>
      <c r="AJ38" s="37">
        <f t="shared" si="57"/>
        <v>0</v>
      </c>
      <c r="AK38" s="37">
        <f t="shared" si="57"/>
        <v>0</v>
      </c>
      <c r="AL38" s="37">
        <f t="shared" si="57"/>
        <v>0</v>
      </c>
      <c r="AM38" s="37">
        <f t="shared" si="57"/>
        <v>0</v>
      </c>
      <c r="AN38" s="37">
        <f t="shared" si="57"/>
        <v>0</v>
      </c>
      <c r="AO38" s="37">
        <f t="shared" si="57"/>
        <v>0</v>
      </c>
      <c r="AP38" s="37">
        <f t="shared" si="57"/>
        <v>0</v>
      </c>
      <c r="AQ38" s="37">
        <f t="shared" si="57"/>
        <v>0</v>
      </c>
      <c r="AS38" s="37">
        <f t="shared" si="5"/>
        <v>0</v>
      </c>
      <c r="AT38" s="37">
        <f t="shared" ref="AT38:BL38" si="58">IF($H38&gt;AS$9,AS38*(1+$P38),0)</f>
        <v>0</v>
      </c>
      <c r="AU38" s="37">
        <f t="shared" si="58"/>
        <v>0</v>
      </c>
      <c r="AV38" s="37">
        <f t="shared" si="58"/>
        <v>0</v>
      </c>
      <c r="AW38" s="37">
        <f t="shared" si="58"/>
        <v>0</v>
      </c>
      <c r="AX38" s="37">
        <f t="shared" si="58"/>
        <v>0</v>
      </c>
      <c r="AY38" s="37">
        <f t="shared" si="58"/>
        <v>0</v>
      </c>
      <c r="AZ38" s="37">
        <f t="shared" si="58"/>
        <v>0</v>
      </c>
      <c r="BA38" s="37">
        <f t="shared" si="58"/>
        <v>0</v>
      </c>
      <c r="BB38" s="37">
        <f t="shared" si="58"/>
        <v>0</v>
      </c>
      <c r="BC38" s="37">
        <f t="shared" si="58"/>
        <v>0</v>
      </c>
      <c r="BD38" s="37">
        <f t="shared" si="58"/>
        <v>0</v>
      </c>
      <c r="BE38" s="37">
        <f t="shared" si="58"/>
        <v>0</v>
      </c>
      <c r="BF38" s="37">
        <f t="shared" si="58"/>
        <v>0</v>
      </c>
      <c r="BG38" s="37">
        <f t="shared" si="58"/>
        <v>0</v>
      </c>
      <c r="BH38" s="37">
        <f t="shared" si="58"/>
        <v>0</v>
      </c>
      <c r="BI38" s="37">
        <f t="shared" si="58"/>
        <v>0</v>
      </c>
      <c r="BJ38" s="37">
        <f t="shared" si="58"/>
        <v>0</v>
      </c>
      <c r="BK38" s="37">
        <f t="shared" si="58"/>
        <v>0</v>
      </c>
      <c r="BL38" s="37">
        <f t="shared" si="58"/>
        <v>0</v>
      </c>
    </row>
    <row r="39" spans="2:64" ht="17.25" x14ac:dyDescent="0.3">
      <c r="B39" s="29">
        <v>29</v>
      </c>
      <c r="C39" s="33"/>
      <c r="D39" s="122"/>
      <c r="E39" s="123"/>
      <c r="F39" s="123"/>
      <c r="G39" s="124"/>
      <c r="H39" s="125"/>
      <c r="I39" s="126"/>
      <c r="J39" s="127"/>
      <c r="K39" s="128"/>
      <c r="L39" s="127"/>
      <c r="M39" s="128"/>
      <c r="N39" s="129"/>
      <c r="O39" s="129"/>
      <c r="P39" s="118"/>
      <c r="Q39" s="119"/>
      <c r="R39" s="120" t="str">
        <f t="shared" si="0"/>
        <v/>
      </c>
      <c r="S39" s="121"/>
      <c r="T39" s="111"/>
      <c r="U39" s="112"/>
      <c r="V39" s="113"/>
      <c r="X39" s="37">
        <f t="shared" si="3"/>
        <v>0</v>
      </c>
      <c r="Y39" s="37">
        <f t="shared" ref="Y39:AQ39" si="59">IF($H39&gt;X$9,X39*(1+$N39),0)</f>
        <v>0</v>
      </c>
      <c r="Z39" s="37">
        <f t="shared" si="59"/>
        <v>0</v>
      </c>
      <c r="AA39" s="37">
        <f t="shared" si="59"/>
        <v>0</v>
      </c>
      <c r="AB39" s="37">
        <f t="shared" si="59"/>
        <v>0</v>
      </c>
      <c r="AC39" s="37">
        <f t="shared" si="59"/>
        <v>0</v>
      </c>
      <c r="AD39" s="37">
        <f t="shared" si="59"/>
        <v>0</v>
      </c>
      <c r="AE39" s="37">
        <f t="shared" si="59"/>
        <v>0</v>
      </c>
      <c r="AF39" s="37">
        <f t="shared" si="59"/>
        <v>0</v>
      </c>
      <c r="AG39" s="37">
        <f t="shared" si="59"/>
        <v>0</v>
      </c>
      <c r="AH39" s="37">
        <f t="shared" si="59"/>
        <v>0</v>
      </c>
      <c r="AI39" s="37">
        <f t="shared" si="59"/>
        <v>0</v>
      </c>
      <c r="AJ39" s="37">
        <f t="shared" si="59"/>
        <v>0</v>
      </c>
      <c r="AK39" s="37">
        <f t="shared" si="59"/>
        <v>0</v>
      </c>
      <c r="AL39" s="37">
        <f t="shared" si="59"/>
        <v>0</v>
      </c>
      <c r="AM39" s="37">
        <f t="shared" si="59"/>
        <v>0</v>
      </c>
      <c r="AN39" s="37">
        <f t="shared" si="59"/>
        <v>0</v>
      </c>
      <c r="AO39" s="37">
        <f t="shared" si="59"/>
        <v>0</v>
      </c>
      <c r="AP39" s="37">
        <f t="shared" si="59"/>
        <v>0</v>
      </c>
      <c r="AQ39" s="37">
        <f t="shared" si="59"/>
        <v>0</v>
      </c>
      <c r="AS39" s="37">
        <f t="shared" si="5"/>
        <v>0</v>
      </c>
      <c r="AT39" s="37">
        <f t="shared" ref="AT39:BL39" si="60">IF($H39&gt;AS$9,AS39*(1+$P39),0)</f>
        <v>0</v>
      </c>
      <c r="AU39" s="37">
        <f t="shared" si="60"/>
        <v>0</v>
      </c>
      <c r="AV39" s="37">
        <f t="shared" si="60"/>
        <v>0</v>
      </c>
      <c r="AW39" s="37">
        <f t="shared" si="60"/>
        <v>0</v>
      </c>
      <c r="AX39" s="37">
        <f t="shared" si="60"/>
        <v>0</v>
      </c>
      <c r="AY39" s="37">
        <f t="shared" si="60"/>
        <v>0</v>
      </c>
      <c r="AZ39" s="37">
        <f t="shared" si="60"/>
        <v>0</v>
      </c>
      <c r="BA39" s="37">
        <f t="shared" si="60"/>
        <v>0</v>
      </c>
      <c r="BB39" s="37">
        <f t="shared" si="60"/>
        <v>0</v>
      </c>
      <c r="BC39" s="37">
        <f t="shared" si="60"/>
        <v>0</v>
      </c>
      <c r="BD39" s="37">
        <f t="shared" si="60"/>
        <v>0</v>
      </c>
      <c r="BE39" s="37">
        <f t="shared" si="60"/>
        <v>0</v>
      </c>
      <c r="BF39" s="37">
        <f t="shared" si="60"/>
        <v>0</v>
      </c>
      <c r="BG39" s="37">
        <f t="shared" si="60"/>
        <v>0</v>
      </c>
      <c r="BH39" s="37">
        <f t="shared" si="60"/>
        <v>0</v>
      </c>
      <c r="BI39" s="37">
        <f t="shared" si="60"/>
        <v>0</v>
      </c>
      <c r="BJ39" s="37">
        <f t="shared" si="60"/>
        <v>0</v>
      </c>
      <c r="BK39" s="37">
        <f t="shared" si="60"/>
        <v>0</v>
      </c>
      <c r="BL39" s="37">
        <f t="shared" si="60"/>
        <v>0</v>
      </c>
    </row>
    <row r="40" spans="2:64" ht="17.25" x14ac:dyDescent="0.3">
      <c r="B40" s="29">
        <v>30</v>
      </c>
      <c r="C40" s="33"/>
      <c r="D40" s="122"/>
      <c r="E40" s="123"/>
      <c r="F40" s="123"/>
      <c r="G40" s="124"/>
      <c r="H40" s="125"/>
      <c r="I40" s="126"/>
      <c r="J40" s="127"/>
      <c r="K40" s="128"/>
      <c r="L40" s="127"/>
      <c r="M40" s="128"/>
      <c r="N40" s="129"/>
      <c r="O40" s="129"/>
      <c r="P40" s="118"/>
      <c r="Q40" s="119"/>
      <c r="R40" s="120" t="str">
        <f t="shared" si="0"/>
        <v/>
      </c>
      <c r="S40" s="121"/>
      <c r="T40" s="111"/>
      <c r="U40" s="112"/>
      <c r="V40" s="113"/>
      <c r="X40" s="37">
        <f t="shared" si="3"/>
        <v>0</v>
      </c>
      <c r="Y40" s="37">
        <f t="shared" ref="Y40:AQ40" si="61">IF($H40&gt;X$9,X40*(1+$N40),0)</f>
        <v>0</v>
      </c>
      <c r="Z40" s="37">
        <f t="shared" si="61"/>
        <v>0</v>
      </c>
      <c r="AA40" s="37">
        <f t="shared" si="61"/>
        <v>0</v>
      </c>
      <c r="AB40" s="37">
        <f t="shared" si="61"/>
        <v>0</v>
      </c>
      <c r="AC40" s="37">
        <f t="shared" si="61"/>
        <v>0</v>
      </c>
      <c r="AD40" s="37">
        <f t="shared" si="61"/>
        <v>0</v>
      </c>
      <c r="AE40" s="37">
        <f t="shared" si="61"/>
        <v>0</v>
      </c>
      <c r="AF40" s="37">
        <f t="shared" si="61"/>
        <v>0</v>
      </c>
      <c r="AG40" s="37">
        <f t="shared" si="61"/>
        <v>0</v>
      </c>
      <c r="AH40" s="37">
        <f t="shared" si="61"/>
        <v>0</v>
      </c>
      <c r="AI40" s="37">
        <f t="shared" si="61"/>
        <v>0</v>
      </c>
      <c r="AJ40" s="37">
        <f t="shared" si="61"/>
        <v>0</v>
      </c>
      <c r="AK40" s="37">
        <f t="shared" si="61"/>
        <v>0</v>
      </c>
      <c r="AL40" s="37">
        <f t="shared" si="61"/>
        <v>0</v>
      </c>
      <c r="AM40" s="37">
        <f t="shared" si="61"/>
        <v>0</v>
      </c>
      <c r="AN40" s="37">
        <f t="shared" si="61"/>
        <v>0</v>
      </c>
      <c r="AO40" s="37">
        <f t="shared" si="61"/>
        <v>0</v>
      </c>
      <c r="AP40" s="37">
        <f t="shared" si="61"/>
        <v>0</v>
      </c>
      <c r="AQ40" s="37">
        <f t="shared" si="61"/>
        <v>0</v>
      </c>
      <c r="AS40" s="37">
        <f t="shared" si="5"/>
        <v>0</v>
      </c>
      <c r="AT40" s="37">
        <f t="shared" ref="AT40:BL40" si="62">IF($H40&gt;AS$9,AS40*(1+$P40),0)</f>
        <v>0</v>
      </c>
      <c r="AU40" s="37">
        <f t="shared" si="62"/>
        <v>0</v>
      </c>
      <c r="AV40" s="37">
        <f t="shared" si="62"/>
        <v>0</v>
      </c>
      <c r="AW40" s="37">
        <f t="shared" si="62"/>
        <v>0</v>
      </c>
      <c r="AX40" s="37">
        <f t="shared" si="62"/>
        <v>0</v>
      </c>
      <c r="AY40" s="37">
        <f t="shared" si="62"/>
        <v>0</v>
      </c>
      <c r="AZ40" s="37">
        <f t="shared" si="62"/>
        <v>0</v>
      </c>
      <c r="BA40" s="37">
        <f t="shared" si="62"/>
        <v>0</v>
      </c>
      <c r="BB40" s="37">
        <f t="shared" si="62"/>
        <v>0</v>
      </c>
      <c r="BC40" s="37">
        <f t="shared" si="62"/>
        <v>0</v>
      </c>
      <c r="BD40" s="37">
        <f t="shared" si="62"/>
        <v>0</v>
      </c>
      <c r="BE40" s="37">
        <f t="shared" si="62"/>
        <v>0</v>
      </c>
      <c r="BF40" s="37">
        <f t="shared" si="62"/>
        <v>0</v>
      </c>
      <c r="BG40" s="37">
        <f t="shared" si="62"/>
        <v>0</v>
      </c>
      <c r="BH40" s="37">
        <f t="shared" si="62"/>
        <v>0</v>
      </c>
      <c r="BI40" s="37">
        <f t="shared" si="62"/>
        <v>0</v>
      </c>
      <c r="BJ40" s="37">
        <f t="shared" si="62"/>
        <v>0</v>
      </c>
      <c r="BK40" s="37">
        <f t="shared" si="62"/>
        <v>0</v>
      </c>
      <c r="BL40" s="37">
        <f t="shared" si="62"/>
        <v>0</v>
      </c>
    </row>
    <row r="41" spans="2:64" ht="17.25" x14ac:dyDescent="0.3">
      <c r="B41" s="29">
        <v>31</v>
      </c>
      <c r="C41" s="33"/>
      <c r="D41" s="122"/>
      <c r="E41" s="123"/>
      <c r="F41" s="123"/>
      <c r="G41" s="124"/>
      <c r="H41" s="125"/>
      <c r="I41" s="126"/>
      <c r="J41" s="127"/>
      <c r="K41" s="128"/>
      <c r="L41" s="127"/>
      <c r="M41" s="128"/>
      <c r="N41" s="129"/>
      <c r="O41" s="129"/>
      <c r="P41" s="118"/>
      <c r="Q41" s="119"/>
      <c r="R41" s="120" t="str">
        <f t="shared" si="0"/>
        <v/>
      </c>
      <c r="S41" s="121"/>
      <c r="T41" s="111"/>
      <c r="U41" s="112"/>
      <c r="V41" s="113"/>
      <c r="X41" s="37">
        <f t="shared" si="3"/>
        <v>0</v>
      </c>
      <c r="Y41" s="37">
        <f t="shared" ref="Y41:AQ41" si="63">IF($H41&gt;X$9,X41*(1+$N41),0)</f>
        <v>0</v>
      </c>
      <c r="Z41" s="37">
        <f t="shared" si="63"/>
        <v>0</v>
      </c>
      <c r="AA41" s="37">
        <f t="shared" si="63"/>
        <v>0</v>
      </c>
      <c r="AB41" s="37">
        <f t="shared" si="63"/>
        <v>0</v>
      </c>
      <c r="AC41" s="37">
        <f t="shared" si="63"/>
        <v>0</v>
      </c>
      <c r="AD41" s="37">
        <f t="shared" si="63"/>
        <v>0</v>
      </c>
      <c r="AE41" s="37">
        <f t="shared" si="63"/>
        <v>0</v>
      </c>
      <c r="AF41" s="37">
        <f t="shared" si="63"/>
        <v>0</v>
      </c>
      <c r="AG41" s="37">
        <f t="shared" si="63"/>
        <v>0</v>
      </c>
      <c r="AH41" s="37">
        <f t="shared" si="63"/>
        <v>0</v>
      </c>
      <c r="AI41" s="37">
        <f t="shared" si="63"/>
        <v>0</v>
      </c>
      <c r="AJ41" s="37">
        <f t="shared" si="63"/>
        <v>0</v>
      </c>
      <c r="AK41" s="37">
        <f t="shared" si="63"/>
        <v>0</v>
      </c>
      <c r="AL41" s="37">
        <f t="shared" si="63"/>
        <v>0</v>
      </c>
      <c r="AM41" s="37">
        <f t="shared" si="63"/>
        <v>0</v>
      </c>
      <c r="AN41" s="37">
        <f t="shared" si="63"/>
        <v>0</v>
      </c>
      <c r="AO41" s="37">
        <f t="shared" si="63"/>
        <v>0</v>
      </c>
      <c r="AP41" s="37">
        <f t="shared" si="63"/>
        <v>0</v>
      </c>
      <c r="AQ41" s="37">
        <f t="shared" si="63"/>
        <v>0</v>
      </c>
      <c r="AS41" s="37">
        <f t="shared" si="5"/>
        <v>0</v>
      </c>
      <c r="AT41" s="37">
        <f t="shared" ref="AT41:BL41" si="64">IF($H41&gt;AS$9,AS41*(1+$P41),0)</f>
        <v>0</v>
      </c>
      <c r="AU41" s="37">
        <f t="shared" si="64"/>
        <v>0</v>
      </c>
      <c r="AV41" s="37">
        <f t="shared" si="64"/>
        <v>0</v>
      </c>
      <c r="AW41" s="37">
        <f t="shared" si="64"/>
        <v>0</v>
      </c>
      <c r="AX41" s="37">
        <f t="shared" si="64"/>
        <v>0</v>
      </c>
      <c r="AY41" s="37">
        <f t="shared" si="64"/>
        <v>0</v>
      </c>
      <c r="AZ41" s="37">
        <f t="shared" si="64"/>
        <v>0</v>
      </c>
      <c r="BA41" s="37">
        <f t="shared" si="64"/>
        <v>0</v>
      </c>
      <c r="BB41" s="37">
        <f t="shared" si="64"/>
        <v>0</v>
      </c>
      <c r="BC41" s="37">
        <f t="shared" si="64"/>
        <v>0</v>
      </c>
      <c r="BD41" s="37">
        <f t="shared" si="64"/>
        <v>0</v>
      </c>
      <c r="BE41" s="37">
        <f t="shared" si="64"/>
        <v>0</v>
      </c>
      <c r="BF41" s="37">
        <f t="shared" si="64"/>
        <v>0</v>
      </c>
      <c r="BG41" s="37">
        <f t="shared" si="64"/>
        <v>0</v>
      </c>
      <c r="BH41" s="37">
        <f t="shared" si="64"/>
        <v>0</v>
      </c>
      <c r="BI41" s="37">
        <f t="shared" si="64"/>
        <v>0</v>
      </c>
      <c r="BJ41" s="37">
        <f t="shared" si="64"/>
        <v>0</v>
      </c>
      <c r="BK41" s="37">
        <f t="shared" si="64"/>
        <v>0</v>
      </c>
      <c r="BL41" s="37">
        <f t="shared" si="64"/>
        <v>0</v>
      </c>
    </row>
    <row r="42" spans="2:64" ht="17.25" x14ac:dyDescent="0.3">
      <c r="B42" s="29">
        <v>32</v>
      </c>
      <c r="C42" s="33"/>
      <c r="D42" s="122"/>
      <c r="E42" s="123"/>
      <c r="F42" s="123"/>
      <c r="G42" s="124"/>
      <c r="H42" s="125"/>
      <c r="I42" s="126"/>
      <c r="J42" s="127"/>
      <c r="K42" s="128"/>
      <c r="L42" s="127"/>
      <c r="M42" s="128"/>
      <c r="N42" s="129"/>
      <c r="O42" s="129"/>
      <c r="P42" s="118"/>
      <c r="Q42" s="119"/>
      <c r="R42" s="120" t="str">
        <f t="shared" si="0"/>
        <v/>
      </c>
      <c r="S42" s="121"/>
      <c r="T42" s="111"/>
      <c r="U42" s="112"/>
      <c r="V42" s="113"/>
      <c r="X42" s="37">
        <f t="shared" si="3"/>
        <v>0</v>
      </c>
      <c r="Y42" s="37">
        <f t="shared" ref="Y42:AQ42" si="65">IF($H42&gt;X$9,X42*(1+$N42),0)</f>
        <v>0</v>
      </c>
      <c r="Z42" s="37">
        <f t="shared" si="65"/>
        <v>0</v>
      </c>
      <c r="AA42" s="37">
        <f t="shared" si="65"/>
        <v>0</v>
      </c>
      <c r="AB42" s="37">
        <f t="shared" si="65"/>
        <v>0</v>
      </c>
      <c r="AC42" s="37">
        <f t="shared" si="65"/>
        <v>0</v>
      </c>
      <c r="AD42" s="37">
        <f t="shared" si="65"/>
        <v>0</v>
      </c>
      <c r="AE42" s="37">
        <f t="shared" si="65"/>
        <v>0</v>
      </c>
      <c r="AF42" s="37">
        <f t="shared" si="65"/>
        <v>0</v>
      </c>
      <c r="AG42" s="37">
        <f t="shared" si="65"/>
        <v>0</v>
      </c>
      <c r="AH42" s="37">
        <f t="shared" si="65"/>
        <v>0</v>
      </c>
      <c r="AI42" s="37">
        <f t="shared" si="65"/>
        <v>0</v>
      </c>
      <c r="AJ42" s="37">
        <f t="shared" si="65"/>
        <v>0</v>
      </c>
      <c r="AK42" s="37">
        <f t="shared" si="65"/>
        <v>0</v>
      </c>
      <c r="AL42" s="37">
        <f t="shared" si="65"/>
        <v>0</v>
      </c>
      <c r="AM42" s="37">
        <f t="shared" si="65"/>
        <v>0</v>
      </c>
      <c r="AN42" s="37">
        <f t="shared" si="65"/>
        <v>0</v>
      </c>
      <c r="AO42" s="37">
        <f t="shared" si="65"/>
        <v>0</v>
      </c>
      <c r="AP42" s="37">
        <f t="shared" si="65"/>
        <v>0</v>
      </c>
      <c r="AQ42" s="37">
        <f t="shared" si="65"/>
        <v>0</v>
      </c>
      <c r="AS42" s="37">
        <f t="shared" si="5"/>
        <v>0</v>
      </c>
      <c r="AT42" s="37">
        <f t="shared" ref="AT42:BL42" si="66">IF($H42&gt;AS$9,AS42*(1+$P42),0)</f>
        <v>0</v>
      </c>
      <c r="AU42" s="37">
        <f t="shared" si="66"/>
        <v>0</v>
      </c>
      <c r="AV42" s="37">
        <f t="shared" si="66"/>
        <v>0</v>
      </c>
      <c r="AW42" s="37">
        <f t="shared" si="66"/>
        <v>0</v>
      </c>
      <c r="AX42" s="37">
        <f t="shared" si="66"/>
        <v>0</v>
      </c>
      <c r="AY42" s="37">
        <f t="shared" si="66"/>
        <v>0</v>
      </c>
      <c r="AZ42" s="37">
        <f t="shared" si="66"/>
        <v>0</v>
      </c>
      <c r="BA42" s="37">
        <f t="shared" si="66"/>
        <v>0</v>
      </c>
      <c r="BB42" s="37">
        <f t="shared" si="66"/>
        <v>0</v>
      </c>
      <c r="BC42" s="37">
        <f t="shared" si="66"/>
        <v>0</v>
      </c>
      <c r="BD42" s="37">
        <f t="shared" si="66"/>
        <v>0</v>
      </c>
      <c r="BE42" s="37">
        <f t="shared" si="66"/>
        <v>0</v>
      </c>
      <c r="BF42" s="37">
        <f t="shared" si="66"/>
        <v>0</v>
      </c>
      <c r="BG42" s="37">
        <f t="shared" si="66"/>
        <v>0</v>
      </c>
      <c r="BH42" s="37">
        <f t="shared" si="66"/>
        <v>0</v>
      </c>
      <c r="BI42" s="37">
        <f t="shared" si="66"/>
        <v>0</v>
      </c>
      <c r="BJ42" s="37">
        <f t="shared" si="66"/>
        <v>0</v>
      </c>
      <c r="BK42" s="37">
        <f t="shared" si="66"/>
        <v>0</v>
      </c>
      <c r="BL42" s="37">
        <f t="shared" si="66"/>
        <v>0</v>
      </c>
    </row>
    <row r="43" spans="2:64" ht="17.25" x14ac:dyDescent="0.3">
      <c r="B43" s="29">
        <v>33</v>
      </c>
      <c r="C43" s="33"/>
      <c r="D43" s="122"/>
      <c r="E43" s="123"/>
      <c r="F43" s="123"/>
      <c r="G43" s="124"/>
      <c r="H43" s="125"/>
      <c r="I43" s="126"/>
      <c r="J43" s="127"/>
      <c r="K43" s="128"/>
      <c r="L43" s="127"/>
      <c r="M43" s="128"/>
      <c r="N43" s="129"/>
      <c r="O43" s="129"/>
      <c r="P43" s="118"/>
      <c r="Q43" s="119"/>
      <c r="R43" s="120" t="str">
        <f t="shared" si="0"/>
        <v/>
      </c>
      <c r="S43" s="121"/>
      <c r="T43" s="111"/>
      <c r="U43" s="112"/>
      <c r="V43" s="113"/>
      <c r="X43" s="37">
        <f t="shared" si="3"/>
        <v>0</v>
      </c>
      <c r="Y43" s="37">
        <f t="shared" ref="Y43:AQ43" si="67">IF($H43&gt;X$9,X43*(1+$N43),0)</f>
        <v>0</v>
      </c>
      <c r="Z43" s="37">
        <f t="shared" si="67"/>
        <v>0</v>
      </c>
      <c r="AA43" s="37">
        <f t="shared" si="67"/>
        <v>0</v>
      </c>
      <c r="AB43" s="37">
        <f t="shared" si="67"/>
        <v>0</v>
      </c>
      <c r="AC43" s="37">
        <f t="shared" si="67"/>
        <v>0</v>
      </c>
      <c r="AD43" s="37">
        <f t="shared" si="67"/>
        <v>0</v>
      </c>
      <c r="AE43" s="37">
        <f t="shared" si="67"/>
        <v>0</v>
      </c>
      <c r="AF43" s="37">
        <f t="shared" si="67"/>
        <v>0</v>
      </c>
      <c r="AG43" s="37">
        <f t="shared" si="67"/>
        <v>0</v>
      </c>
      <c r="AH43" s="37">
        <f t="shared" si="67"/>
        <v>0</v>
      </c>
      <c r="AI43" s="37">
        <f t="shared" si="67"/>
        <v>0</v>
      </c>
      <c r="AJ43" s="37">
        <f t="shared" si="67"/>
        <v>0</v>
      </c>
      <c r="AK43" s="37">
        <f t="shared" si="67"/>
        <v>0</v>
      </c>
      <c r="AL43" s="37">
        <f t="shared" si="67"/>
        <v>0</v>
      </c>
      <c r="AM43" s="37">
        <f t="shared" si="67"/>
        <v>0</v>
      </c>
      <c r="AN43" s="37">
        <f t="shared" si="67"/>
        <v>0</v>
      </c>
      <c r="AO43" s="37">
        <f t="shared" si="67"/>
        <v>0</v>
      </c>
      <c r="AP43" s="37">
        <f t="shared" si="67"/>
        <v>0</v>
      </c>
      <c r="AQ43" s="37">
        <f t="shared" si="67"/>
        <v>0</v>
      </c>
      <c r="AS43" s="37">
        <f t="shared" si="5"/>
        <v>0</v>
      </c>
      <c r="AT43" s="37">
        <f t="shared" ref="AT43:BL43" si="68">IF($H43&gt;AS$9,AS43*(1+$P43),0)</f>
        <v>0</v>
      </c>
      <c r="AU43" s="37">
        <f t="shared" si="68"/>
        <v>0</v>
      </c>
      <c r="AV43" s="37">
        <f t="shared" si="68"/>
        <v>0</v>
      </c>
      <c r="AW43" s="37">
        <f t="shared" si="68"/>
        <v>0</v>
      </c>
      <c r="AX43" s="37">
        <f t="shared" si="68"/>
        <v>0</v>
      </c>
      <c r="AY43" s="37">
        <f t="shared" si="68"/>
        <v>0</v>
      </c>
      <c r="AZ43" s="37">
        <f t="shared" si="68"/>
        <v>0</v>
      </c>
      <c r="BA43" s="37">
        <f t="shared" si="68"/>
        <v>0</v>
      </c>
      <c r="BB43" s="37">
        <f t="shared" si="68"/>
        <v>0</v>
      </c>
      <c r="BC43" s="37">
        <f t="shared" si="68"/>
        <v>0</v>
      </c>
      <c r="BD43" s="37">
        <f t="shared" si="68"/>
        <v>0</v>
      </c>
      <c r="BE43" s="37">
        <f t="shared" si="68"/>
        <v>0</v>
      </c>
      <c r="BF43" s="37">
        <f t="shared" si="68"/>
        <v>0</v>
      </c>
      <c r="BG43" s="37">
        <f t="shared" si="68"/>
        <v>0</v>
      </c>
      <c r="BH43" s="37">
        <f t="shared" si="68"/>
        <v>0</v>
      </c>
      <c r="BI43" s="37">
        <f t="shared" si="68"/>
        <v>0</v>
      </c>
      <c r="BJ43" s="37">
        <f t="shared" si="68"/>
        <v>0</v>
      </c>
      <c r="BK43" s="37">
        <f t="shared" si="68"/>
        <v>0</v>
      </c>
      <c r="BL43" s="37">
        <f t="shared" si="68"/>
        <v>0</v>
      </c>
    </row>
    <row r="44" spans="2:64" ht="17.25" x14ac:dyDescent="0.3">
      <c r="B44" s="29">
        <v>34</v>
      </c>
      <c r="C44" s="33"/>
      <c r="D44" s="122"/>
      <c r="E44" s="123"/>
      <c r="F44" s="123"/>
      <c r="G44" s="124"/>
      <c r="H44" s="125"/>
      <c r="I44" s="126"/>
      <c r="J44" s="127"/>
      <c r="K44" s="128"/>
      <c r="L44" s="127"/>
      <c r="M44" s="128"/>
      <c r="N44" s="129"/>
      <c r="O44" s="129"/>
      <c r="P44" s="118"/>
      <c r="Q44" s="119"/>
      <c r="R44" s="120" t="str">
        <f t="shared" si="0"/>
        <v/>
      </c>
      <c r="S44" s="121"/>
      <c r="T44" s="111"/>
      <c r="U44" s="112"/>
      <c r="V44" s="113"/>
      <c r="X44" s="37">
        <f t="shared" si="3"/>
        <v>0</v>
      </c>
      <c r="Y44" s="37">
        <f t="shared" ref="Y44:AQ44" si="69">IF($H44&gt;X$9,X44*(1+$N44),0)</f>
        <v>0</v>
      </c>
      <c r="Z44" s="37">
        <f t="shared" si="69"/>
        <v>0</v>
      </c>
      <c r="AA44" s="37">
        <f t="shared" si="69"/>
        <v>0</v>
      </c>
      <c r="AB44" s="37">
        <f t="shared" si="69"/>
        <v>0</v>
      </c>
      <c r="AC44" s="37">
        <f t="shared" si="69"/>
        <v>0</v>
      </c>
      <c r="AD44" s="37">
        <f t="shared" si="69"/>
        <v>0</v>
      </c>
      <c r="AE44" s="37">
        <f t="shared" si="69"/>
        <v>0</v>
      </c>
      <c r="AF44" s="37">
        <f t="shared" si="69"/>
        <v>0</v>
      </c>
      <c r="AG44" s="37">
        <f t="shared" si="69"/>
        <v>0</v>
      </c>
      <c r="AH44" s="37">
        <f t="shared" si="69"/>
        <v>0</v>
      </c>
      <c r="AI44" s="37">
        <f t="shared" si="69"/>
        <v>0</v>
      </c>
      <c r="AJ44" s="37">
        <f t="shared" si="69"/>
        <v>0</v>
      </c>
      <c r="AK44" s="37">
        <f t="shared" si="69"/>
        <v>0</v>
      </c>
      <c r="AL44" s="37">
        <f t="shared" si="69"/>
        <v>0</v>
      </c>
      <c r="AM44" s="37">
        <f t="shared" si="69"/>
        <v>0</v>
      </c>
      <c r="AN44" s="37">
        <f t="shared" si="69"/>
        <v>0</v>
      </c>
      <c r="AO44" s="37">
        <f t="shared" si="69"/>
        <v>0</v>
      </c>
      <c r="AP44" s="37">
        <f t="shared" si="69"/>
        <v>0</v>
      </c>
      <c r="AQ44" s="37">
        <f t="shared" si="69"/>
        <v>0</v>
      </c>
      <c r="AS44" s="37">
        <f t="shared" si="5"/>
        <v>0</v>
      </c>
      <c r="AT44" s="37">
        <f t="shared" ref="AT44:BL44" si="70">IF($H44&gt;AS$9,AS44*(1+$P44),0)</f>
        <v>0</v>
      </c>
      <c r="AU44" s="37">
        <f t="shared" si="70"/>
        <v>0</v>
      </c>
      <c r="AV44" s="37">
        <f t="shared" si="70"/>
        <v>0</v>
      </c>
      <c r="AW44" s="37">
        <f t="shared" si="70"/>
        <v>0</v>
      </c>
      <c r="AX44" s="37">
        <f t="shared" si="70"/>
        <v>0</v>
      </c>
      <c r="AY44" s="37">
        <f t="shared" si="70"/>
        <v>0</v>
      </c>
      <c r="AZ44" s="37">
        <f t="shared" si="70"/>
        <v>0</v>
      </c>
      <c r="BA44" s="37">
        <f t="shared" si="70"/>
        <v>0</v>
      </c>
      <c r="BB44" s="37">
        <f t="shared" si="70"/>
        <v>0</v>
      </c>
      <c r="BC44" s="37">
        <f t="shared" si="70"/>
        <v>0</v>
      </c>
      <c r="BD44" s="37">
        <f t="shared" si="70"/>
        <v>0</v>
      </c>
      <c r="BE44" s="37">
        <f t="shared" si="70"/>
        <v>0</v>
      </c>
      <c r="BF44" s="37">
        <f t="shared" si="70"/>
        <v>0</v>
      </c>
      <c r="BG44" s="37">
        <f t="shared" si="70"/>
        <v>0</v>
      </c>
      <c r="BH44" s="37">
        <f t="shared" si="70"/>
        <v>0</v>
      </c>
      <c r="BI44" s="37">
        <f t="shared" si="70"/>
        <v>0</v>
      </c>
      <c r="BJ44" s="37">
        <f t="shared" si="70"/>
        <v>0</v>
      </c>
      <c r="BK44" s="37">
        <f t="shared" si="70"/>
        <v>0</v>
      </c>
      <c r="BL44" s="37">
        <f t="shared" si="70"/>
        <v>0</v>
      </c>
    </row>
    <row r="45" spans="2:64" ht="17.25" x14ac:dyDescent="0.3">
      <c r="B45" s="29">
        <v>35</v>
      </c>
      <c r="C45" s="33"/>
      <c r="D45" s="122"/>
      <c r="E45" s="123"/>
      <c r="F45" s="123"/>
      <c r="G45" s="124"/>
      <c r="H45" s="125"/>
      <c r="I45" s="126"/>
      <c r="J45" s="127"/>
      <c r="K45" s="128"/>
      <c r="L45" s="127"/>
      <c r="M45" s="128"/>
      <c r="N45" s="129"/>
      <c r="O45" s="129"/>
      <c r="P45" s="118"/>
      <c r="Q45" s="119"/>
      <c r="R45" s="120" t="str">
        <f t="shared" si="0"/>
        <v/>
      </c>
      <c r="S45" s="121"/>
      <c r="T45" s="111"/>
      <c r="U45" s="112"/>
      <c r="V45" s="113"/>
      <c r="X45" s="37">
        <f t="shared" si="3"/>
        <v>0</v>
      </c>
      <c r="Y45" s="37">
        <f t="shared" ref="Y45:AQ45" si="71">IF($H45&gt;X$9,X45*(1+$N45),0)</f>
        <v>0</v>
      </c>
      <c r="Z45" s="37">
        <f t="shared" si="71"/>
        <v>0</v>
      </c>
      <c r="AA45" s="37">
        <f t="shared" si="71"/>
        <v>0</v>
      </c>
      <c r="AB45" s="37">
        <f t="shared" si="71"/>
        <v>0</v>
      </c>
      <c r="AC45" s="37">
        <f t="shared" si="71"/>
        <v>0</v>
      </c>
      <c r="AD45" s="37">
        <f t="shared" si="71"/>
        <v>0</v>
      </c>
      <c r="AE45" s="37">
        <f t="shared" si="71"/>
        <v>0</v>
      </c>
      <c r="AF45" s="37">
        <f t="shared" si="71"/>
        <v>0</v>
      </c>
      <c r="AG45" s="37">
        <f t="shared" si="71"/>
        <v>0</v>
      </c>
      <c r="AH45" s="37">
        <f t="shared" si="71"/>
        <v>0</v>
      </c>
      <c r="AI45" s="37">
        <f t="shared" si="71"/>
        <v>0</v>
      </c>
      <c r="AJ45" s="37">
        <f t="shared" si="71"/>
        <v>0</v>
      </c>
      <c r="AK45" s="37">
        <f t="shared" si="71"/>
        <v>0</v>
      </c>
      <c r="AL45" s="37">
        <f t="shared" si="71"/>
        <v>0</v>
      </c>
      <c r="AM45" s="37">
        <f t="shared" si="71"/>
        <v>0</v>
      </c>
      <c r="AN45" s="37">
        <f t="shared" si="71"/>
        <v>0</v>
      </c>
      <c r="AO45" s="37">
        <f t="shared" si="71"/>
        <v>0</v>
      </c>
      <c r="AP45" s="37">
        <f t="shared" si="71"/>
        <v>0</v>
      </c>
      <c r="AQ45" s="37">
        <f t="shared" si="71"/>
        <v>0</v>
      </c>
      <c r="AS45" s="37">
        <f t="shared" si="5"/>
        <v>0</v>
      </c>
      <c r="AT45" s="37">
        <f t="shared" ref="AT45:BL45" si="72">IF($H45&gt;AS$9,AS45*(1+$P45),0)</f>
        <v>0</v>
      </c>
      <c r="AU45" s="37">
        <f t="shared" si="72"/>
        <v>0</v>
      </c>
      <c r="AV45" s="37">
        <f t="shared" si="72"/>
        <v>0</v>
      </c>
      <c r="AW45" s="37">
        <f t="shared" si="72"/>
        <v>0</v>
      </c>
      <c r="AX45" s="37">
        <f t="shared" si="72"/>
        <v>0</v>
      </c>
      <c r="AY45" s="37">
        <f t="shared" si="72"/>
        <v>0</v>
      </c>
      <c r="AZ45" s="37">
        <f t="shared" si="72"/>
        <v>0</v>
      </c>
      <c r="BA45" s="37">
        <f t="shared" si="72"/>
        <v>0</v>
      </c>
      <c r="BB45" s="37">
        <f t="shared" si="72"/>
        <v>0</v>
      </c>
      <c r="BC45" s="37">
        <f t="shared" si="72"/>
        <v>0</v>
      </c>
      <c r="BD45" s="37">
        <f t="shared" si="72"/>
        <v>0</v>
      </c>
      <c r="BE45" s="37">
        <f t="shared" si="72"/>
        <v>0</v>
      </c>
      <c r="BF45" s="37">
        <f t="shared" si="72"/>
        <v>0</v>
      </c>
      <c r="BG45" s="37">
        <f t="shared" si="72"/>
        <v>0</v>
      </c>
      <c r="BH45" s="37">
        <f t="shared" si="72"/>
        <v>0</v>
      </c>
      <c r="BI45" s="37">
        <f t="shared" si="72"/>
        <v>0</v>
      </c>
      <c r="BJ45" s="37">
        <f t="shared" si="72"/>
        <v>0</v>
      </c>
      <c r="BK45" s="37">
        <f t="shared" si="72"/>
        <v>0</v>
      </c>
      <c r="BL45" s="37">
        <f t="shared" si="72"/>
        <v>0</v>
      </c>
    </row>
    <row r="46" spans="2:64" ht="17.25" x14ac:dyDescent="0.3">
      <c r="B46" s="29">
        <v>36</v>
      </c>
      <c r="C46" s="33"/>
      <c r="D46" s="122"/>
      <c r="E46" s="123"/>
      <c r="F46" s="123"/>
      <c r="G46" s="124"/>
      <c r="H46" s="125"/>
      <c r="I46" s="126"/>
      <c r="J46" s="127"/>
      <c r="K46" s="128"/>
      <c r="L46" s="127"/>
      <c r="M46" s="128"/>
      <c r="N46" s="129"/>
      <c r="O46" s="129"/>
      <c r="P46" s="118"/>
      <c r="Q46" s="119"/>
      <c r="R46" s="120" t="str">
        <f t="shared" si="0"/>
        <v/>
      </c>
      <c r="S46" s="121"/>
      <c r="T46" s="111"/>
      <c r="U46" s="112"/>
      <c r="V46" s="113"/>
      <c r="X46" s="37">
        <f t="shared" si="3"/>
        <v>0</v>
      </c>
      <c r="Y46" s="37">
        <f t="shared" ref="Y46:AQ46" si="73">IF($H46&gt;X$9,X46*(1+$N46),0)</f>
        <v>0</v>
      </c>
      <c r="Z46" s="37">
        <f t="shared" si="73"/>
        <v>0</v>
      </c>
      <c r="AA46" s="37">
        <f t="shared" si="73"/>
        <v>0</v>
      </c>
      <c r="AB46" s="37">
        <f t="shared" si="73"/>
        <v>0</v>
      </c>
      <c r="AC46" s="37">
        <f t="shared" si="73"/>
        <v>0</v>
      </c>
      <c r="AD46" s="37">
        <f t="shared" si="73"/>
        <v>0</v>
      </c>
      <c r="AE46" s="37">
        <f t="shared" si="73"/>
        <v>0</v>
      </c>
      <c r="AF46" s="37">
        <f t="shared" si="73"/>
        <v>0</v>
      </c>
      <c r="AG46" s="37">
        <f t="shared" si="73"/>
        <v>0</v>
      </c>
      <c r="AH46" s="37">
        <f t="shared" si="73"/>
        <v>0</v>
      </c>
      <c r="AI46" s="37">
        <f t="shared" si="73"/>
        <v>0</v>
      </c>
      <c r="AJ46" s="37">
        <f t="shared" si="73"/>
        <v>0</v>
      </c>
      <c r="AK46" s="37">
        <f t="shared" si="73"/>
        <v>0</v>
      </c>
      <c r="AL46" s="37">
        <f t="shared" si="73"/>
        <v>0</v>
      </c>
      <c r="AM46" s="37">
        <f t="shared" si="73"/>
        <v>0</v>
      </c>
      <c r="AN46" s="37">
        <f t="shared" si="73"/>
        <v>0</v>
      </c>
      <c r="AO46" s="37">
        <f t="shared" si="73"/>
        <v>0</v>
      </c>
      <c r="AP46" s="37">
        <f t="shared" si="73"/>
        <v>0</v>
      </c>
      <c r="AQ46" s="37">
        <f t="shared" si="73"/>
        <v>0</v>
      </c>
      <c r="AS46" s="37">
        <f t="shared" si="5"/>
        <v>0</v>
      </c>
      <c r="AT46" s="37">
        <f t="shared" ref="AT46:BL46" si="74">IF($H46&gt;AS$9,AS46*(1+$P46),0)</f>
        <v>0</v>
      </c>
      <c r="AU46" s="37">
        <f t="shared" si="74"/>
        <v>0</v>
      </c>
      <c r="AV46" s="37">
        <f t="shared" si="74"/>
        <v>0</v>
      </c>
      <c r="AW46" s="37">
        <f t="shared" si="74"/>
        <v>0</v>
      </c>
      <c r="AX46" s="37">
        <f t="shared" si="74"/>
        <v>0</v>
      </c>
      <c r="AY46" s="37">
        <f t="shared" si="74"/>
        <v>0</v>
      </c>
      <c r="AZ46" s="37">
        <f t="shared" si="74"/>
        <v>0</v>
      </c>
      <c r="BA46" s="37">
        <f t="shared" si="74"/>
        <v>0</v>
      </c>
      <c r="BB46" s="37">
        <f t="shared" si="74"/>
        <v>0</v>
      </c>
      <c r="BC46" s="37">
        <f t="shared" si="74"/>
        <v>0</v>
      </c>
      <c r="BD46" s="37">
        <f t="shared" si="74"/>
        <v>0</v>
      </c>
      <c r="BE46" s="37">
        <f t="shared" si="74"/>
        <v>0</v>
      </c>
      <c r="BF46" s="37">
        <f t="shared" si="74"/>
        <v>0</v>
      </c>
      <c r="BG46" s="37">
        <f t="shared" si="74"/>
        <v>0</v>
      </c>
      <c r="BH46" s="37">
        <f t="shared" si="74"/>
        <v>0</v>
      </c>
      <c r="BI46" s="37">
        <f t="shared" si="74"/>
        <v>0</v>
      </c>
      <c r="BJ46" s="37">
        <f t="shared" si="74"/>
        <v>0</v>
      </c>
      <c r="BK46" s="37">
        <f t="shared" si="74"/>
        <v>0</v>
      </c>
      <c r="BL46" s="37">
        <f t="shared" si="74"/>
        <v>0</v>
      </c>
    </row>
    <row r="47" spans="2:64" ht="17.25" x14ac:dyDescent="0.3">
      <c r="B47" s="29">
        <v>37</v>
      </c>
      <c r="C47" s="33"/>
      <c r="D47" s="122"/>
      <c r="E47" s="123"/>
      <c r="F47" s="123"/>
      <c r="G47" s="124"/>
      <c r="H47" s="125"/>
      <c r="I47" s="126"/>
      <c r="J47" s="127"/>
      <c r="K47" s="128"/>
      <c r="L47" s="127"/>
      <c r="M47" s="128"/>
      <c r="N47" s="129"/>
      <c r="O47" s="129"/>
      <c r="P47" s="118"/>
      <c r="Q47" s="119"/>
      <c r="R47" s="120" t="str">
        <f t="shared" si="0"/>
        <v/>
      </c>
      <c r="S47" s="121"/>
      <c r="T47" s="111"/>
      <c r="U47" s="112"/>
      <c r="V47" s="113"/>
      <c r="X47" s="37">
        <f t="shared" si="3"/>
        <v>0</v>
      </c>
      <c r="Y47" s="37">
        <f t="shared" ref="Y47:AQ47" si="75">IF($H47&gt;X$9,X47*(1+$N47),0)</f>
        <v>0</v>
      </c>
      <c r="Z47" s="37">
        <f t="shared" si="75"/>
        <v>0</v>
      </c>
      <c r="AA47" s="37">
        <f t="shared" si="75"/>
        <v>0</v>
      </c>
      <c r="AB47" s="37">
        <f t="shared" si="75"/>
        <v>0</v>
      </c>
      <c r="AC47" s="37">
        <f t="shared" si="75"/>
        <v>0</v>
      </c>
      <c r="AD47" s="37">
        <f t="shared" si="75"/>
        <v>0</v>
      </c>
      <c r="AE47" s="37">
        <f t="shared" si="75"/>
        <v>0</v>
      </c>
      <c r="AF47" s="37">
        <f t="shared" si="75"/>
        <v>0</v>
      </c>
      <c r="AG47" s="37">
        <f t="shared" si="75"/>
        <v>0</v>
      </c>
      <c r="AH47" s="37">
        <f t="shared" si="75"/>
        <v>0</v>
      </c>
      <c r="AI47" s="37">
        <f t="shared" si="75"/>
        <v>0</v>
      </c>
      <c r="AJ47" s="37">
        <f t="shared" si="75"/>
        <v>0</v>
      </c>
      <c r="AK47" s="37">
        <f t="shared" si="75"/>
        <v>0</v>
      </c>
      <c r="AL47" s="37">
        <f t="shared" si="75"/>
        <v>0</v>
      </c>
      <c r="AM47" s="37">
        <f t="shared" si="75"/>
        <v>0</v>
      </c>
      <c r="AN47" s="37">
        <f t="shared" si="75"/>
        <v>0</v>
      </c>
      <c r="AO47" s="37">
        <f t="shared" si="75"/>
        <v>0</v>
      </c>
      <c r="AP47" s="37">
        <f t="shared" si="75"/>
        <v>0</v>
      </c>
      <c r="AQ47" s="37">
        <f t="shared" si="75"/>
        <v>0</v>
      </c>
      <c r="AS47" s="37">
        <f t="shared" si="5"/>
        <v>0</v>
      </c>
      <c r="AT47" s="37">
        <f t="shared" ref="AT47:BL47" si="76">IF($H47&gt;AS$9,AS47*(1+$P47),0)</f>
        <v>0</v>
      </c>
      <c r="AU47" s="37">
        <f t="shared" si="76"/>
        <v>0</v>
      </c>
      <c r="AV47" s="37">
        <f t="shared" si="76"/>
        <v>0</v>
      </c>
      <c r="AW47" s="37">
        <f t="shared" si="76"/>
        <v>0</v>
      </c>
      <c r="AX47" s="37">
        <f t="shared" si="76"/>
        <v>0</v>
      </c>
      <c r="AY47" s="37">
        <f t="shared" si="76"/>
        <v>0</v>
      </c>
      <c r="AZ47" s="37">
        <f t="shared" si="76"/>
        <v>0</v>
      </c>
      <c r="BA47" s="37">
        <f t="shared" si="76"/>
        <v>0</v>
      </c>
      <c r="BB47" s="37">
        <f t="shared" si="76"/>
        <v>0</v>
      </c>
      <c r="BC47" s="37">
        <f t="shared" si="76"/>
        <v>0</v>
      </c>
      <c r="BD47" s="37">
        <f t="shared" si="76"/>
        <v>0</v>
      </c>
      <c r="BE47" s="37">
        <f t="shared" si="76"/>
        <v>0</v>
      </c>
      <c r="BF47" s="37">
        <f t="shared" si="76"/>
        <v>0</v>
      </c>
      <c r="BG47" s="37">
        <f t="shared" si="76"/>
        <v>0</v>
      </c>
      <c r="BH47" s="37">
        <f t="shared" si="76"/>
        <v>0</v>
      </c>
      <c r="BI47" s="37">
        <f t="shared" si="76"/>
        <v>0</v>
      </c>
      <c r="BJ47" s="37">
        <f t="shared" si="76"/>
        <v>0</v>
      </c>
      <c r="BK47" s="37">
        <f t="shared" si="76"/>
        <v>0</v>
      </c>
      <c r="BL47" s="37">
        <f t="shared" si="76"/>
        <v>0</v>
      </c>
    </row>
    <row r="48" spans="2:64" ht="17.25" x14ac:dyDescent="0.3">
      <c r="B48" s="29">
        <v>38</v>
      </c>
      <c r="C48" s="33"/>
      <c r="D48" s="122"/>
      <c r="E48" s="123"/>
      <c r="F48" s="123"/>
      <c r="G48" s="124"/>
      <c r="H48" s="125"/>
      <c r="I48" s="126"/>
      <c r="J48" s="127"/>
      <c r="K48" s="128"/>
      <c r="L48" s="127"/>
      <c r="M48" s="128"/>
      <c r="N48" s="129"/>
      <c r="O48" s="129"/>
      <c r="P48" s="118"/>
      <c r="Q48" s="119"/>
      <c r="R48" s="120" t="str">
        <f t="shared" si="0"/>
        <v/>
      </c>
      <c r="S48" s="121"/>
      <c r="T48" s="111"/>
      <c r="U48" s="112"/>
      <c r="V48" s="113"/>
      <c r="X48" s="37">
        <f t="shared" si="3"/>
        <v>0</v>
      </c>
      <c r="Y48" s="37">
        <f t="shared" ref="Y48:AQ48" si="77">IF($H48&gt;X$9,X48*(1+$N48),0)</f>
        <v>0</v>
      </c>
      <c r="Z48" s="37">
        <f t="shared" si="77"/>
        <v>0</v>
      </c>
      <c r="AA48" s="37">
        <f t="shared" si="77"/>
        <v>0</v>
      </c>
      <c r="AB48" s="37">
        <f t="shared" si="77"/>
        <v>0</v>
      </c>
      <c r="AC48" s="37">
        <f t="shared" si="77"/>
        <v>0</v>
      </c>
      <c r="AD48" s="37">
        <f t="shared" si="77"/>
        <v>0</v>
      </c>
      <c r="AE48" s="37">
        <f t="shared" si="77"/>
        <v>0</v>
      </c>
      <c r="AF48" s="37">
        <f t="shared" si="77"/>
        <v>0</v>
      </c>
      <c r="AG48" s="37">
        <f t="shared" si="77"/>
        <v>0</v>
      </c>
      <c r="AH48" s="37">
        <f t="shared" si="77"/>
        <v>0</v>
      </c>
      <c r="AI48" s="37">
        <f t="shared" si="77"/>
        <v>0</v>
      </c>
      <c r="AJ48" s="37">
        <f t="shared" si="77"/>
        <v>0</v>
      </c>
      <c r="AK48" s="37">
        <f t="shared" si="77"/>
        <v>0</v>
      </c>
      <c r="AL48" s="37">
        <f t="shared" si="77"/>
        <v>0</v>
      </c>
      <c r="AM48" s="37">
        <f t="shared" si="77"/>
        <v>0</v>
      </c>
      <c r="AN48" s="37">
        <f t="shared" si="77"/>
        <v>0</v>
      </c>
      <c r="AO48" s="37">
        <f t="shared" si="77"/>
        <v>0</v>
      </c>
      <c r="AP48" s="37">
        <f t="shared" si="77"/>
        <v>0</v>
      </c>
      <c r="AQ48" s="37">
        <f t="shared" si="77"/>
        <v>0</v>
      </c>
      <c r="AS48" s="37">
        <f t="shared" si="5"/>
        <v>0</v>
      </c>
      <c r="AT48" s="37">
        <f t="shared" ref="AT48:BL48" si="78">IF($H48&gt;AS$9,AS48*(1+$P48),0)</f>
        <v>0</v>
      </c>
      <c r="AU48" s="37">
        <f t="shared" si="78"/>
        <v>0</v>
      </c>
      <c r="AV48" s="37">
        <f t="shared" si="78"/>
        <v>0</v>
      </c>
      <c r="AW48" s="37">
        <f t="shared" si="78"/>
        <v>0</v>
      </c>
      <c r="AX48" s="37">
        <f t="shared" si="78"/>
        <v>0</v>
      </c>
      <c r="AY48" s="37">
        <f t="shared" si="78"/>
        <v>0</v>
      </c>
      <c r="AZ48" s="37">
        <f t="shared" si="78"/>
        <v>0</v>
      </c>
      <c r="BA48" s="37">
        <f t="shared" si="78"/>
        <v>0</v>
      </c>
      <c r="BB48" s="37">
        <f t="shared" si="78"/>
        <v>0</v>
      </c>
      <c r="BC48" s="37">
        <f t="shared" si="78"/>
        <v>0</v>
      </c>
      <c r="BD48" s="37">
        <f t="shared" si="78"/>
        <v>0</v>
      </c>
      <c r="BE48" s="37">
        <f t="shared" si="78"/>
        <v>0</v>
      </c>
      <c r="BF48" s="37">
        <f t="shared" si="78"/>
        <v>0</v>
      </c>
      <c r="BG48" s="37">
        <f t="shared" si="78"/>
        <v>0</v>
      </c>
      <c r="BH48" s="37">
        <f t="shared" si="78"/>
        <v>0</v>
      </c>
      <c r="BI48" s="37">
        <f t="shared" si="78"/>
        <v>0</v>
      </c>
      <c r="BJ48" s="37">
        <f t="shared" si="78"/>
        <v>0</v>
      </c>
      <c r="BK48" s="37">
        <f t="shared" si="78"/>
        <v>0</v>
      </c>
      <c r="BL48" s="37">
        <f t="shared" si="78"/>
        <v>0</v>
      </c>
    </row>
    <row r="49" spans="2:64" ht="17.25" x14ac:dyDescent="0.3">
      <c r="B49" s="29">
        <v>39</v>
      </c>
      <c r="C49" s="33"/>
      <c r="D49" s="122"/>
      <c r="E49" s="123"/>
      <c r="F49" s="123"/>
      <c r="G49" s="124"/>
      <c r="H49" s="125"/>
      <c r="I49" s="126"/>
      <c r="J49" s="127"/>
      <c r="K49" s="128"/>
      <c r="L49" s="127"/>
      <c r="M49" s="128"/>
      <c r="N49" s="129"/>
      <c r="O49" s="129"/>
      <c r="P49" s="118"/>
      <c r="Q49" s="119"/>
      <c r="R49" s="120" t="str">
        <f t="shared" si="0"/>
        <v/>
      </c>
      <c r="S49" s="121"/>
      <c r="T49" s="111"/>
      <c r="U49" s="112"/>
      <c r="V49" s="113"/>
      <c r="X49" s="37">
        <f t="shared" si="3"/>
        <v>0</v>
      </c>
      <c r="Y49" s="37">
        <f t="shared" ref="Y49:AQ49" si="79">IF($H49&gt;X$9,X49*(1+$N49),0)</f>
        <v>0</v>
      </c>
      <c r="Z49" s="37">
        <f t="shared" si="79"/>
        <v>0</v>
      </c>
      <c r="AA49" s="37">
        <f t="shared" si="79"/>
        <v>0</v>
      </c>
      <c r="AB49" s="37">
        <f t="shared" si="79"/>
        <v>0</v>
      </c>
      <c r="AC49" s="37">
        <f t="shared" si="79"/>
        <v>0</v>
      </c>
      <c r="AD49" s="37">
        <f t="shared" si="79"/>
        <v>0</v>
      </c>
      <c r="AE49" s="37">
        <f t="shared" si="79"/>
        <v>0</v>
      </c>
      <c r="AF49" s="37">
        <f t="shared" si="79"/>
        <v>0</v>
      </c>
      <c r="AG49" s="37">
        <f t="shared" si="79"/>
        <v>0</v>
      </c>
      <c r="AH49" s="37">
        <f t="shared" si="79"/>
        <v>0</v>
      </c>
      <c r="AI49" s="37">
        <f t="shared" si="79"/>
        <v>0</v>
      </c>
      <c r="AJ49" s="37">
        <f t="shared" si="79"/>
        <v>0</v>
      </c>
      <c r="AK49" s="37">
        <f t="shared" si="79"/>
        <v>0</v>
      </c>
      <c r="AL49" s="37">
        <f t="shared" si="79"/>
        <v>0</v>
      </c>
      <c r="AM49" s="37">
        <f t="shared" si="79"/>
        <v>0</v>
      </c>
      <c r="AN49" s="37">
        <f t="shared" si="79"/>
        <v>0</v>
      </c>
      <c r="AO49" s="37">
        <f t="shared" si="79"/>
        <v>0</v>
      </c>
      <c r="AP49" s="37">
        <f t="shared" si="79"/>
        <v>0</v>
      </c>
      <c r="AQ49" s="37">
        <f t="shared" si="79"/>
        <v>0</v>
      </c>
      <c r="AS49" s="37">
        <f t="shared" si="5"/>
        <v>0</v>
      </c>
      <c r="AT49" s="37">
        <f t="shared" ref="AT49:BL49" si="80">IF($H49&gt;AS$9,AS49*(1+$P49),0)</f>
        <v>0</v>
      </c>
      <c r="AU49" s="37">
        <f t="shared" si="80"/>
        <v>0</v>
      </c>
      <c r="AV49" s="37">
        <f t="shared" si="80"/>
        <v>0</v>
      </c>
      <c r="AW49" s="37">
        <f t="shared" si="80"/>
        <v>0</v>
      </c>
      <c r="AX49" s="37">
        <f t="shared" si="80"/>
        <v>0</v>
      </c>
      <c r="AY49" s="37">
        <f t="shared" si="80"/>
        <v>0</v>
      </c>
      <c r="AZ49" s="37">
        <f t="shared" si="80"/>
        <v>0</v>
      </c>
      <c r="BA49" s="37">
        <f t="shared" si="80"/>
        <v>0</v>
      </c>
      <c r="BB49" s="37">
        <f t="shared" si="80"/>
        <v>0</v>
      </c>
      <c r="BC49" s="37">
        <f t="shared" si="80"/>
        <v>0</v>
      </c>
      <c r="BD49" s="37">
        <f t="shared" si="80"/>
        <v>0</v>
      </c>
      <c r="BE49" s="37">
        <f t="shared" si="80"/>
        <v>0</v>
      </c>
      <c r="BF49" s="37">
        <f t="shared" si="80"/>
        <v>0</v>
      </c>
      <c r="BG49" s="37">
        <f t="shared" si="80"/>
        <v>0</v>
      </c>
      <c r="BH49" s="37">
        <f t="shared" si="80"/>
        <v>0</v>
      </c>
      <c r="BI49" s="37">
        <f t="shared" si="80"/>
        <v>0</v>
      </c>
      <c r="BJ49" s="37">
        <f t="shared" si="80"/>
        <v>0</v>
      </c>
      <c r="BK49" s="37">
        <f t="shared" si="80"/>
        <v>0</v>
      </c>
      <c r="BL49" s="37">
        <f t="shared" si="80"/>
        <v>0</v>
      </c>
    </row>
    <row r="50" spans="2:64" ht="17.25" x14ac:dyDescent="0.3">
      <c r="B50" s="29">
        <v>40</v>
      </c>
      <c r="C50" s="33"/>
      <c r="D50" s="122"/>
      <c r="E50" s="123"/>
      <c r="F50" s="123"/>
      <c r="G50" s="124"/>
      <c r="H50" s="125"/>
      <c r="I50" s="126"/>
      <c r="J50" s="127"/>
      <c r="K50" s="128"/>
      <c r="L50" s="127"/>
      <c r="M50" s="128"/>
      <c r="N50" s="129"/>
      <c r="O50" s="129"/>
      <c r="P50" s="118"/>
      <c r="Q50" s="119"/>
      <c r="R50" s="120" t="str">
        <f t="shared" si="0"/>
        <v/>
      </c>
      <c r="S50" s="121"/>
      <c r="T50" s="111"/>
      <c r="U50" s="112"/>
      <c r="V50" s="113"/>
      <c r="X50" s="37">
        <f t="shared" si="3"/>
        <v>0</v>
      </c>
      <c r="Y50" s="37">
        <f t="shared" ref="Y50:AQ50" si="81">IF($H50&gt;X$9,X50*(1+$N50),0)</f>
        <v>0</v>
      </c>
      <c r="Z50" s="37">
        <f t="shared" si="81"/>
        <v>0</v>
      </c>
      <c r="AA50" s="37">
        <f t="shared" si="81"/>
        <v>0</v>
      </c>
      <c r="AB50" s="37">
        <f t="shared" si="81"/>
        <v>0</v>
      </c>
      <c r="AC50" s="37">
        <f t="shared" si="81"/>
        <v>0</v>
      </c>
      <c r="AD50" s="37">
        <f t="shared" si="81"/>
        <v>0</v>
      </c>
      <c r="AE50" s="37">
        <f t="shared" si="81"/>
        <v>0</v>
      </c>
      <c r="AF50" s="37">
        <f t="shared" si="81"/>
        <v>0</v>
      </c>
      <c r="AG50" s="37">
        <f t="shared" si="81"/>
        <v>0</v>
      </c>
      <c r="AH50" s="37">
        <f t="shared" si="81"/>
        <v>0</v>
      </c>
      <c r="AI50" s="37">
        <f t="shared" si="81"/>
        <v>0</v>
      </c>
      <c r="AJ50" s="37">
        <f t="shared" si="81"/>
        <v>0</v>
      </c>
      <c r="AK50" s="37">
        <f t="shared" si="81"/>
        <v>0</v>
      </c>
      <c r="AL50" s="37">
        <f t="shared" si="81"/>
        <v>0</v>
      </c>
      <c r="AM50" s="37">
        <f t="shared" si="81"/>
        <v>0</v>
      </c>
      <c r="AN50" s="37">
        <f t="shared" si="81"/>
        <v>0</v>
      </c>
      <c r="AO50" s="37">
        <f t="shared" si="81"/>
        <v>0</v>
      </c>
      <c r="AP50" s="37">
        <f t="shared" si="81"/>
        <v>0</v>
      </c>
      <c r="AQ50" s="37">
        <f t="shared" si="81"/>
        <v>0</v>
      </c>
      <c r="AS50" s="37">
        <f t="shared" si="5"/>
        <v>0</v>
      </c>
      <c r="AT50" s="37">
        <f t="shared" ref="AT50:BL50" si="82">IF($H50&gt;AS$9,AS50*(1+$P50),0)</f>
        <v>0</v>
      </c>
      <c r="AU50" s="37">
        <f t="shared" si="82"/>
        <v>0</v>
      </c>
      <c r="AV50" s="37">
        <f t="shared" si="82"/>
        <v>0</v>
      </c>
      <c r="AW50" s="37">
        <f t="shared" si="82"/>
        <v>0</v>
      </c>
      <c r="AX50" s="37">
        <f t="shared" si="82"/>
        <v>0</v>
      </c>
      <c r="AY50" s="37">
        <f t="shared" si="82"/>
        <v>0</v>
      </c>
      <c r="AZ50" s="37">
        <f t="shared" si="82"/>
        <v>0</v>
      </c>
      <c r="BA50" s="37">
        <f t="shared" si="82"/>
        <v>0</v>
      </c>
      <c r="BB50" s="37">
        <f t="shared" si="82"/>
        <v>0</v>
      </c>
      <c r="BC50" s="37">
        <f t="shared" si="82"/>
        <v>0</v>
      </c>
      <c r="BD50" s="37">
        <f t="shared" si="82"/>
        <v>0</v>
      </c>
      <c r="BE50" s="37">
        <f t="shared" si="82"/>
        <v>0</v>
      </c>
      <c r="BF50" s="37">
        <f t="shared" si="82"/>
        <v>0</v>
      </c>
      <c r="BG50" s="37">
        <f t="shared" si="82"/>
        <v>0</v>
      </c>
      <c r="BH50" s="37">
        <f t="shared" si="82"/>
        <v>0</v>
      </c>
      <c r="BI50" s="37">
        <f t="shared" si="82"/>
        <v>0</v>
      </c>
      <c r="BJ50" s="37">
        <f t="shared" si="82"/>
        <v>0</v>
      </c>
      <c r="BK50" s="37">
        <f t="shared" si="82"/>
        <v>0</v>
      </c>
      <c r="BL50" s="37">
        <f t="shared" si="82"/>
        <v>0</v>
      </c>
    </row>
  </sheetData>
  <mergeCells count="329">
    <mergeCell ref="H10:I10"/>
    <mergeCell ref="D10:G10"/>
    <mergeCell ref="J10:K10"/>
    <mergeCell ref="L10:M10"/>
    <mergeCell ref="N10:O10"/>
    <mergeCell ref="P10:Q10"/>
    <mergeCell ref="D11:G11"/>
    <mergeCell ref="J11:K11"/>
    <mergeCell ref="L11:M11"/>
    <mergeCell ref="N11:O11"/>
    <mergeCell ref="P11:Q11"/>
    <mergeCell ref="H11:I11"/>
    <mergeCell ref="D12:G12"/>
    <mergeCell ref="J12:K12"/>
    <mergeCell ref="L12:M12"/>
    <mergeCell ref="N12:O12"/>
    <mergeCell ref="P12:Q12"/>
    <mergeCell ref="D13:G13"/>
    <mergeCell ref="J13:K13"/>
    <mergeCell ref="L13:M13"/>
    <mergeCell ref="N13:O13"/>
    <mergeCell ref="P13:Q13"/>
    <mergeCell ref="H12:I12"/>
    <mergeCell ref="H13:I13"/>
    <mergeCell ref="D14:G14"/>
    <mergeCell ref="J14:K14"/>
    <mergeCell ref="L14:M14"/>
    <mergeCell ref="N14:O14"/>
    <mergeCell ref="P14:Q14"/>
    <mergeCell ref="D15:G15"/>
    <mergeCell ref="J15:K15"/>
    <mergeCell ref="L15:M15"/>
    <mergeCell ref="N15:O15"/>
    <mergeCell ref="P15:Q15"/>
    <mergeCell ref="H14:I14"/>
    <mergeCell ref="H15:I15"/>
    <mergeCell ref="P21:Q21"/>
    <mergeCell ref="D22:G22"/>
    <mergeCell ref="D19:G19"/>
    <mergeCell ref="J19:K19"/>
    <mergeCell ref="L19:M19"/>
    <mergeCell ref="N19:O19"/>
    <mergeCell ref="P19:Q19"/>
    <mergeCell ref="D20:G20"/>
    <mergeCell ref="J20:K20"/>
    <mergeCell ref="L20:M20"/>
    <mergeCell ref="N20:O20"/>
    <mergeCell ref="P20:Q20"/>
    <mergeCell ref="D21:G21"/>
    <mergeCell ref="J21:K21"/>
    <mergeCell ref="L21:M21"/>
    <mergeCell ref="N21:O21"/>
    <mergeCell ref="P24:Q24"/>
    <mergeCell ref="D25:G25"/>
    <mergeCell ref="J22:K22"/>
    <mergeCell ref="L22:M22"/>
    <mergeCell ref="N22:O22"/>
    <mergeCell ref="P22:Q22"/>
    <mergeCell ref="D23:G23"/>
    <mergeCell ref="J23:K23"/>
    <mergeCell ref="L23:M23"/>
    <mergeCell ref="N23:O23"/>
    <mergeCell ref="P23:Q23"/>
    <mergeCell ref="H22:I22"/>
    <mergeCell ref="J25:K25"/>
    <mergeCell ref="L25:M25"/>
    <mergeCell ref="N25:O25"/>
    <mergeCell ref="P25:Q25"/>
    <mergeCell ref="D24:G24"/>
    <mergeCell ref="J24:K24"/>
    <mergeCell ref="L24:M24"/>
    <mergeCell ref="N24:O24"/>
    <mergeCell ref="H23:I23"/>
    <mergeCell ref="H24:I24"/>
    <mergeCell ref="H25:I25"/>
    <mergeCell ref="H26:I26"/>
    <mergeCell ref="H27:I27"/>
    <mergeCell ref="P28:Q28"/>
    <mergeCell ref="D29:G29"/>
    <mergeCell ref="J29:K29"/>
    <mergeCell ref="L29:M29"/>
    <mergeCell ref="N29:O29"/>
    <mergeCell ref="P29:Q29"/>
    <mergeCell ref="D26:G26"/>
    <mergeCell ref="J26:K26"/>
    <mergeCell ref="L26:M26"/>
    <mergeCell ref="N26:O26"/>
    <mergeCell ref="P26:Q26"/>
    <mergeCell ref="D27:G27"/>
    <mergeCell ref="J27:K27"/>
    <mergeCell ref="L27:M27"/>
    <mergeCell ref="N27:O27"/>
    <mergeCell ref="P27:Q27"/>
    <mergeCell ref="D28:G28"/>
    <mergeCell ref="J28:K28"/>
    <mergeCell ref="L28:M28"/>
    <mergeCell ref="N28:O28"/>
    <mergeCell ref="H28:I28"/>
    <mergeCell ref="H16:I16"/>
    <mergeCell ref="H17:I17"/>
    <mergeCell ref="H18:I18"/>
    <mergeCell ref="H19:I19"/>
    <mergeCell ref="H20:I20"/>
    <mergeCell ref="H21:I21"/>
    <mergeCell ref="N17:O17"/>
    <mergeCell ref="D18:G18"/>
    <mergeCell ref="J18:K18"/>
    <mergeCell ref="L18:M18"/>
    <mergeCell ref="D16:G16"/>
    <mergeCell ref="J16:K16"/>
    <mergeCell ref="L16:M16"/>
    <mergeCell ref="N16:O16"/>
    <mergeCell ref="D17:G17"/>
    <mergeCell ref="J17:K17"/>
    <mergeCell ref="L17:M17"/>
    <mergeCell ref="R10:S10"/>
    <mergeCell ref="R11:S11"/>
    <mergeCell ref="R12:S12"/>
    <mergeCell ref="R13:S13"/>
    <mergeCell ref="R14:S14"/>
    <mergeCell ref="R15:S15"/>
    <mergeCell ref="R16:S16"/>
    <mergeCell ref="P17:Q17"/>
    <mergeCell ref="N18:O18"/>
    <mergeCell ref="P18:Q18"/>
    <mergeCell ref="P16:Q16"/>
    <mergeCell ref="R23:S23"/>
    <mergeCell ref="R24:S24"/>
    <mergeCell ref="R25:S25"/>
    <mergeCell ref="R26:S26"/>
    <mergeCell ref="R27:S27"/>
    <mergeCell ref="R28:S28"/>
    <mergeCell ref="R17:S17"/>
    <mergeCell ref="R18:S18"/>
    <mergeCell ref="R19:S19"/>
    <mergeCell ref="R20:S20"/>
    <mergeCell ref="R21:S21"/>
    <mergeCell ref="R22:S22"/>
    <mergeCell ref="R29:S29"/>
    <mergeCell ref="R30:S30"/>
    <mergeCell ref="D31:G31"/>
    <mergeCell ref="H31:I31"/>
    <mergeCell ref="J31:K31"/>
    <mergeCell ref="L31:M31"/>
    <mergeCell ref="N31:O31"/>
    <mergeCell ref="P31:Q31"/>
    <mergeCell ref="R31:S31"/>
    <mergeCell ref="H29:I29"/>
    <mergeCell ref="H30:I30"/>
    <mergeCell ref="D30:G30"/>
    <mergeCell ref="J30:K30"/>
    <mergeCell ref="L30:M30"/>
    <mergeCell ref="N30:O30"/>
    <mergeCell ref="P30:Q30"/>
    <mergeCell ref="R32:S32"/>
    <mergeCell ref="D33:G33"/>
    <mergeCell ref="H33:I33"/>
    <mergeCell ref="J33:K33"/>
    <mergeCell ref="L33:M33"/>
    <mergeCell ref="N33:O33"/>
    <mergeCell ref="P33:Q33"/>
    <mergeCell ref="R33:S33"/>
    <mergeCell ref="D32:G32"/>
    <mergeCell ref="H32:I32"/>
    <mergeCell ref="J32:K32"/>
    <mergeCell ref="L32:M32"/>
    <mergeCell ref="N32:O32"/>
    <mergeCell ref="D35:G35"/>
    <mergeCell ref="H35:I35"/>
    <mergeCell ref="J35:K35"/>
    <mergeCell ref="L35:M35"/>
    <mergeCell ref="N35:O35"/>
    <mergeCell ref="P35:Q35"/>
    <mergeCell ref="R35:S35"/>
    <mergeCell ref="D34:G34"/>
    <mergeCell ref="H34:I34"/>
    <mergeCell ref="J34:K34"/>
    <mergeCell ref="L34:M34"/>
    <mergeCell ref="N34:O34"/>
    <mergeCell ref="D37:G37"/>
    <mergeCell ref="H37:I37"/>
    <mergeCell ref="J37:K37"/>
    <mergeCell ref="L37:M37"/>
    <mergeCell ref="N37:O37"/>
    <mergeCell ref="P37:Q37"/>
    <mergeCell ref="R37:S37"/>
    <mergeCell ref="D36:G36"/>
    <mergeCell ref="H36:I36"/>
    <mergeCell ref="J36:K36"/>
    <mergeCell ref="L36:M36"/>
    <mergeCell ref="N36:O36"/>
    <mergeCell ref="D39:G39"/>
    <mergeCell ref="H39:I39"/>
    <mergeCell ref="J39:K39"/>
    <mergeCell ref="L39:M39"/>
    <mergeCell ref="N39:O39"/>
    <mergeCell ref="P39:Q39"/>
    <mergeCell ref="R39:S39"/>
    <mergeCell ref="D38:G38"/>
    <mergeCell ref="H38:I38"/>
    <mergeCell ref="J38:K38"/>
    <mergeCell ref="L38:M38"/>
    <mergeCell ref="N38:O38"/>
    <mergeCell ref="D41:G41"/>
    <mergeCell ref="H41:I41"/>
    <mergeCell ref="J41:K41"/>
    <mergeCell ref="L41:M41"/>
    <mergeCell ref="N41:O41"/>
    <mergeCell ref="P41:Q41"/>
    <mergeCell ref="R41:S41"/>
    <mergeCell ref="D40:G40"/>
    <mergeCell ref="H40:I40"/>
    <mergeCell ref="J40:K40"/>
    <mergeCell ref="L40:M40"/>
    <mergeCell ref="N40:O40"/>
    <mergeCell ref="D43:G43"/>
    <mergeCell ref="H43:I43"/>
    <mergeCell ref="J43:K43"/>
    <mergeCell ref="L43:M43"/>
    <mergeCell ref="N43:O43"/>
    <mergeCell ref="P43:Q43"/>
    <mergeCell ref="R43:S43"/>
    <mergeCell ref="D42:G42"/>
    <mergeCell ref="H42:I42"/>
    <mergeCell ref="J42:K42"/>
    <mergeCell ref="L42:M42"/>
    <mergeCell ref="N42:O42"/>
    <mergeCell ref="D45:G45"/>
    <mergeCell ref="H45:I45"/>
    <mergeCell ref="J45:K45"/>
    <mergeCell ref="L45:M45"/>
    <mergeCell ref="N45:O45"/>
    <mergeCell ref="P45:Q45"/>
    <mergeCell ref="R45:S45"/>
    <mergeCell ref="D44:G44"/>
    <mergeCell ref="H44:I44"/>
    <mergeCell ref="J44:K44"/>
    <mergeCell ref="L44:M44"/>
    <mergeCell ref="N44:O44"/>
    <mergeCell ref="D47:G47"/>
    <mergeCell ref="H47:I47"/>
    <mergeCell ref="J47:K47"/>
    <mergeCell ref="L47:M47"/>
    <mergeCell ref="N47:O47"/>
    <mergeCell ref="P47:Q47"/>
    <mergeCell ref="R47:S47"/>
    <mergeCell ref="D46:G46"/>
    <mergeCell ref="H46:I46"/>
    <mergeCell ref="J46:K46"/>
    <mergeCell ref="L46:M46"/>
    <mergeCell ref="N46:O46"/>
    <mergeCell ref="D50:G50"/>
    <mergeCell ref="H50:I50"/>
    <mergeCell ref="J50:K50"/>
    <mergeCell ref="L50:M50"/>
    <mergeCell ref="N50:O50"/>
    <mergeCell ref="P48:Q48"/>
    <mergeCell ref="R48:S48"/>
    <mergeCell ref="D49:G49"/>
    <mergeCell ref="H49:I49"/>
    <mergeCell ref="J49:K49"/>
    <mergeCell ref="L49:M49"/>
    <mergeCell ref="N49:O49"/>
    <mergeCell ref="P49:Q49"/>
    <mergeCell ref="R49:S49"/>
    <mergeCell ref="D48:G48"/>
    <mergeCell ref="H48:I48"/>
    <mergeCell ref="J48:K48"/>
    <mergeCell ref="L48:M48"/>
    <mergeCell ref="N48:O48"/>
    <mergeCell ref="P50:Q50"/>
    <mergeCell ref="R50:S50"/>
    <mergeCell ref="T10:V10"/>
    <mergeCell ref="T11:V11"/>
    <mergeCell ref="T12:V12"/>
    <mergeCell ref="T13:V13"/>
    <mergeCell ref="T14:V14"/>
    <mergeCell ref="T15:V15"/>
    <mergeCell ref="T16:V16"/>
    <mergeCell ref="P46:Q46"/>
    <mergeCell ref="R46:S46"/>
    <mergeCell ref="P44:Q44"/>
    <mergeCell ref="R44:S44"/>
    <mergeCell ref="P42:Q42"/>
    <mergeCell ref="R42:S42"/>
    <mergeCell ref="P40:Q40"/>
    <mergeCell ref="R40:S40"/>
    <mergeCell ref="P38:Q38"/>
    <mergeCell ref="R38:S38"/>
    <mergeCell ref="P36:Q36"/>
    <mergeCell ref="R36:S36"/>
    <mergeCell ref="P34:Q34"/>
    <mergeCell ref="R34:S34"/>
    <mergeCell ref="P32:Q32"/>
    <mergeCell ref="T23:V23"/>
    <mergeCell ref="T24:V24"/>
    <mergeCell ref="T26:V26"/>
    <mergeCell ref="T27:V27"/>
    <mergeCell ref="T28:V28"/>
    <mergeCell ref="T17:V17"/>
    <mergeCell ref="T18:V18"/>
    <mergeCell ref="T19:V19"/>
    <mergeCell ref="T20:V20"/>
    <mergeCell ref="T21:V21"/>
    <mergeCell ref="T22:V22"/>
    <mergeCell ref="A3:S8"/>
    <mergeCell ref="T47:V47"/>
    <mergeCell ref="T48:V48"/>
    <mergeCell ref="T49:V49"/>
    <mergeCell ref="T50:V50"/>
    <mergeCell ref="T41:V41"/>
    <mergeCell ref="T42:V42"/>
    <mergeCell ref="T43:V43"/>
    <mergeCell ref="T44:V44"/>
    <mergeCell ref="T45:V45"/>
    <mergeCell ref="T46:V46"/>
    <mergeCell ref="T35:V35"/>
    <mergeCell ref="T36:V36"/>
    <mergeCell ref="T37:V37"/>
    <mergeCell ref="T38:V38"/>
    <mergeCell ref="T39:V39"/>
    <mergeCell ref="T40:V40"/>
    <mergeCell ref="T29:V29"/>
    <mergeCell ref="T30:V30"/>
    <mergeCell ref="T31:V31"/>
    <mergeCell ref="T32:V32"/>
    <mergeCell ref="T33:V33"/>
    <mergeCell ref="T34:V34"/>
    <mergeCell ref="T25:V25"/>
  </mergeCells>
  <phoneticPr fontId="17" type="noConversion"/>
  <conditionalFormatting sqref="H27:I27">
    <cfRule type="expression" dxfId="23" priority="25">
      <formula>"&gt;'Sub Budget'!$L$7"</formula>
    </cfRule>
  </conditionalFormatting>
  <pageMargins left="0.7" right="0.7" top="0.75" bottom="0.75" header="0.3" footer="0.3"/>
  <pageSetup scale="41" orientation="landscape" r:id="rId1"/>
  <ignoredErrors>
    <ignoredError sqref="R11:R50" unlockedFormula="1"/>
  </ignoredErrors>
  <extLst>
    <ext xmlns:x14="http://schemas.microsoft.com/office/spreadsheetml/2009/9/main" uri="{78C0D931-6437-407d-A8EE-F0AAD7539E65}">
      <x14:conditionalFormattings>
        <x14:conditionalFormatting xmlns:xm="http://schemas.microsoft.com/office/excel/2006/main">
          <x14:cfRule type="expression" priority="17" id="{C6EDEFCD-9848-4CB6-AADA-9D00E31C2D77}">
            <xm:f>$H$34&gt;'Sub Budget'!$L$7</xm:f>
            <x14:dxf>
              <fill>
                <patternFill>
                  <bgColor rgb="FFFF0000"/>
                </patternFill>
              </fill>
            </x14:dxf>
          </x14:cfRule>
          <xm:sqref>H34</xm:sqref>
        </x14:conditionalFormatting>
        <x14:conditionalFormatting xmlns:xm="http://schemas.microsoft.com/office/excel/2006/main">
          <x14:cfRule type="expression" priority="41" id="{B981F66B-1BE2-460B-BB8A-D7EAC0574E40}">
            <xm:f>$H$11&gt;'Sub Budget'!$L$7</xm:f>
            <x14:dxf>
              <fill>
                <patternFill>
                  <bgColor rgb="FFFF0000"/>
                </patternFill>
              </fill>
            </x14:dxf>
          </x14:cfRule>
          <xm:sqref>H11:I11</xm:sqref>
        </x14:conditionalFormatting>
        <x14:conditionalFormatting xmlns:xm="http://schemas.microsoft.com/office/excel/2006/main">
          <x14:cfRule type="expression" priority="40" id="{8B401686-6A43-427C-8706-30A785D6188F}">
            <xm:f>$H$12&gt;'Sub Budget'!$L$7</xm:f>
            <x14:dxf>
              <fill>
                <patternFill>
                  <bgColor rgb="FFFF0000"/>
                </patternFill>
              </fill>
            </x14:dxf>
          </x14:cfRule>
          <xm:sqref>H12:I12</xm:sqref>
        </x14:conditionalFormatting>
        <x14:conditionalFormatting xmlns:xm="http://schemas.microsoft.com/office/excel/2006/main">
          <x14:cfRule type="expression" priority="39" id="{286C3AC2-5852-49D3-B67F-B5609D6FE8DE}">
            <xm:f>$H$13&gt;'Sub Budget'!$L$7</xm:f>
            <x14:dxf>
              <fill>
                <patternFill>
                  <bgColor rgb="FFFF0000"/>
                </patternFill>
              </fill>
            </x14:dxf>
          </x14:cfRule>
          <xm:sqref>H13:I13</xm:sqref>
        </x14:conditionalFormatting>
        <x14:conditionalFormatting xmlns:xm="http://schemas.microsoft.com/office/excel/2006/main">
          <x14:cfRule type="expression" priority="38" id="{37ADD758-807A-4161-93BF-B08CF2D1E5BF}">
            <xm:f>$H$14&gt;'Sub Budget'!$L$7</xm:f>
            <x14:dxf>
              <fill>
                <patternFill>
                  <bgColor rgb="FFFF0000"/>
                </patternFill>
              </fill>
            </x14:dxf>
          </x14:cfRule>
          <xm:sqref>H14:I14</xm:sqref>
        </x14:conditionalFormatting>
        <x14:conditionalFormatting xmlns:xm="http://schemas.microsoft.com/office/excel/2006/main">
          <x14:cfRule type="expression" priority="37" id="{ABBF01D1-5D41-4D81-A4E8-7C7F36BD43B4}">
            <xm:f>$H$15&gt;'Sub Budget'!$L$7</xm:f>
            <x14:dxf>
              <fill>
                <patternFill>
                  <bgColor rgb="FFFF0000"/>
                </patternFill>
              </fill>
            </x14:dxf>
          </x14:cfRule>
          <xm:sqref>H15:I15</xm:sqref>
        </x14:conditionalFormatting>
        <x14:conditionalFormatting xmlns:xm="http://schemas.microsoft.com/office/excel/2006/main">
          <x14:cfRule type="expression" priority="36" id="{DE9F965E-F1C2-49A5-B1A5-928F586430E7}">
            <xm:f>$H$16&gt;'Sub Budget'!$L$7</xm:f>
            <x14:dxf>
              <fill>
                <patternFill>
                  <bgColor rgb="FFFF0000"/>
                </patternFill>
              </fill>
            </x14:dxf>
          </x14:cfRule>
          <xm:sqref>H16:I16</xm:sqref>
        </x14:conditionalFormatting>
        <x14:conditionalFormatting xmlns:xm="http://schemas.microsoft.com/office/excel/2006/main">
          <x14:cfRule type="expression" priority="35" id="{3921EE98-CD4A-4729-A2DE-8F8F1CB30212}">
            <xm:f>$H$17&gt;'Sub Budget'!$L$7</xm:f>
            <x14:dxf>
              <fill>
                <patternFill>
                  <bgColor rgb="FFFF0000"/>
                </patternFill>
              </fill>
            </x14:dxf>
          </x14:cfRule>
          <xm:sqref>H17:I17</xm:sqref>
        </x14:conditionalFormatting>
        <x14:conditionalFormatting xmlns:xm="http://schemas.microsoft.com/office/excel/2006/main">
          <x14:cfRule type="expression" priority="34" id="{641A1118-0B89-4746-98DF-E0FE184DCEBD}">
            <xm:f>$H$18&gt;'Sub Budget'!$L$7</xm:f>
            <x14:dxf>
              <fill>
                <patternFill>
                  <bgColor rgb="FFFF0000"/>
                </patternFill>
              </fill>
            </x14:dxf>
          </x14:cfRule>
          <xm:sqref>H18:I18</xm:sqref>
        </x14:conditionalFormatting>
        <x14:conditionalFormatting xmlns:xm="http://schemas.microsoft.com/office/excel/2006/main">
          <x14:cfRule type="expression" priority="33" id="{E39275A2-1F17-46EF-AA1F-2C5B7C54D0DC}">
            <xm:f>$H$19&gt;'Sub Budget'!$L$7</xm:f>
            <x14:dxf>
              <fill>
                <patternFill>
                  <bgColor rgb="FFFF0000"/>
                </patternFill>
              </fill>
            </x14:dxf>
          </x14:cfRule>
          <xm:sqref>H19:I19</xm:sqref>
        </x14:conditionalFormatting>
        <x14:conditionalFormatting xmlns:xm="http://schemas.microsoft.com/office/excel/2006/main">
          <x14:cfRule type="expression" priority="32" id="{EFE68558-8C04-4BF0-9F96-58AF9A24D880}">
            <xm:f>$H$20&gt;'Sub Budget'!$L$7</xm:f>
            <x14:dxf>
              <fill>
                <patternFill>
                  <bgColor rgb="FFFF0000"/>
                </patternFill>
              </fill>
            </x14:dxf>
          </x14:cfRule>
          <xm:sqref>H20:I20</xm:sqref>
        </x14:conditionalFormatting>
        <x14:conditionalFormatting xmlns:xm="http://schemas.microsoft.com/office/excel/2006/main">
          <x14:cfRule type="expression" priority="31" id="{87EE5358-DC77-45C0-BD92-CEE3F26CDFC5}">
            <xm:f>$H$21&gt;'Sub Budget'!$L$7</xm:f>
            <x14:dxf>
              <fill>
                <patternFill>
                  <bgColor rgb="FFFF0000"/>
                </patternFill>
              </fill>
            </x14:dxf>
          </x14:cfRule>
          <xm:sqref>H21:I21</xm:sqref>
        </x14:conditionalFormatting>
        <x14:conditionalFormatting xmlns:xm="http://schemas.microsoft.com/office/excel/2006/main">
          <x14:cfRule type="expression" priority="30" id="{5F261857-063D-4A6E-B636-88C05E79C3A1}">
            <xm:f>$H$22&gt;'Sub Budget'!$L$7</xm:f>
            <x14:dxf>
              <fill>
                <patternFill>
                  <bgColor rgb="FFFF0000"/>
                </patternFill>
              </fill>
            </x14:dxf>
          </x14:cfRule>
          <xm:sqref>H22:I22</xm:sqref>
        </x14:conditionalFormatting>
        <x14:conditionalFormatting xmlns:xm="http://schemas.microsoft.com/office/excel/2006/main">
          <x14:cfRule type="expression" priority="29" id="{8AAA7B9F-0802-4B22-9DEF-DDAA48FAD035}">
            <xm:f>$H$23&gt;'Sub Budget'!$L$7</xm:f>
            <x14:dxf>
              <fill>
                <patternFill>
                  <bgColor rgb="FFFF0000"/>
                </patternFill>
              </fill>
            </x14:dxf>
          </x14:cfRule>
          <xm:sqref>H23:I23</xm:sqref>
        </x14:conditionalFormatting>
        <x14:conditionalFormatting xmlns:xm="http://schemas.microsoft.com/office/excel/2006/main">
          <x14:cfRule type="expression" priority="28" id="{BCE8FBFC-7CDD-4334-97B3-ACCC2EE44566}">
            <xm:f>$H$24&gt;'Sub Budget'!$L$7</xm:f>
            <x14:dxf>
              <fill>
                <patternFill>
                  <bgColor rgb="FFFF0000"/>
                </patternFill>
              </fill>
            </x14:dxf>
          </x14:cfRule>
          <xm:sqref>H24:I24</xm:sqref>
        </x14:conditionalFormatting>
        <x14:conditionalFormatting xmlns:xm="http://schemas.microsoft.com/office/excel/2006/main">
          <x14:cfRule type="expression" priority="27" id="{FAD16EA4-3440-4C72-A54A-38C37D93952E}">
            <xm:f>$H$25&gt;'Sub Budget'!$L$7</xm:f>
            <x14:dxf>
              <fill>
                <patternFill>
                  <bgColor rgb="FFFF0000"/>
                </patternFill>
              </fill>
            </x14:dxf>
          </x14:cfRule>
          <xm:sqref>H25:I25</xm:sqref>
        </x14:conditionalFormatting>
        <x14:conditionalFormatting xmlns:xm="http://schemas.microsoft.com/office/excel/2006/main">
          <x14:cfRule type="expression" priority="26" id="{2011C872-FAAB-4010-9D23-015F80E06F96}">
            <xm:f>$H$26&gt;'Sub Budget'!$L$7</xm:f>
            <x14:dxf>
              <fill>
                <patternFill>
                  <bgColor rgb="FFFF0000"/>
                </patternFill>
              </fill>
            </x14:dxf>
          </x14:cfRule>
          <xm:sqref>H26:I26</xm:sqref>
        </x14:conditionalFormatting>
        <x14:conditionalFormatting xmlns:xm="http://schemas.microsoft.com/office/excel/2006/main">
          <x14:cfRule type="expression" priority="24" id="{0B5B5D8F-3501-43FD-B0CF-08A790B19BAB}">
            <xm:f>$H$27&gt;'Sub Budget'!$L$7</xm:f>
            <x14:dxf>
              <fill>
                <patternFill>
                  <bgColor rgb="FFFF0000"/>
                </patternFill>
              </fill>
            </x14:dxf>
          </x14:cfRule>
          <xm:sqref>H27:I27</xm:sqref>
        </x14:conditionalFormatting>
        <x14:conditionalFormatting xmlns:xm="http://schemas.microsoft.com/office/excel/2006/main">
          <x14:cfRule type="expression" priority="23" id="{D6B17B8D-012D-4ED1-8B61-23328590BBF5}">
            <xm:f>$H$28&gt;'Sub Budget'!$L$7</xm:f>
            <x14:dxf>
              <fill>
                <patternFill>
                  <bgColor rgb="FFFF0000"/>
                </patternFill>
              </fill>
            </x14:dxf>
          </x14:cfRule>
          <xm:sqref>H28:I28</xm:sqref>
        </x14:conditionalFormatting>
        <x14:conditionalFormatting xmlns:xm="http://schemas.microsoft.com/office/excel/2006/main">
          <x14:cfRule type="expression" priority="22" id="{0A969C41-7F16-4C09-8D6C-7C719BC1FB42}">
            <xm:f>$H$29&gt;'Sub Budget'!$L$7</xm:f>
            <x14:dxf>
              <fill>
                <patternFill>
                  <bgColor rgb="FFFF0000"/>
                </patternFill>
              </fill>
            </x14:dxf>
          </x14:cfRule>
          <xm:sqref>H29:I29</xm:sqref>
        </x14:conditionalFormatting>
        <x14:conditionalFormatting xmlns:xm="http://schemas.microsoft.com/office/excel/2006/main">
          <x14:cfRule type="expression" priority="21" id="{8D449651-3F54-4C85-BDF0-22B035838057}">
            <xm:f>$H$30&gt;'Sub Budget'!$L$7</xm:f>
            <x14:dxf>
              <fill>
                <patternFill>
                  <bgColor rgb="FFFF0000"/>
                </patternFill>
              </fill>
            </x14:dxf>
          </x14:cfRule>
          <xm:sqref>H30:I30</xm:sqref>
        </x14:conditionalFormatting>
        <x14:conditionalFormatting xmlns:xm="http://schemas.microsoft.com/office/excel/2006/main">
          <x14:cfRule type="expression" priority="20" id="{3DDBDA48-427C-46AA-B376-0AE1E2F718AE}">
            <xm:f>$H$31&gt;'Sub Budget'!$L$7</xm:f>
            <x14:dxf>
              <fill>
                <patternFill>
                  <bgColor rgb="FFFF0000"/>
                </patternFill>
              </fill>
            </x14:dxf>
          </x14:cfRule>
          <xm:sqref>H31:I31</xm:sqref>
        </x14:conditionalFormatting>
        <x14:conditionalFormatting xmlns:xm="http://schemas.microsoft.com/office/excel/2006/main">
          <x14:cfRule type="expression" priority="19" id="{8BB30002-A9C1-4432-AFE9-9DDD85C24AE9}">
            <xm:f>$H$32&gt;'Sub Budget'!$L$7</xm:f>
            <x14:dxf>
              <fill>
                <patternFill>
                  <bgColor rgb="FFFF0000"/>
                </patternFill>
              </fill>
            </x14:dxf>
          </x14:cfRule>
          <xm:sqref>H32:I32</xm:sqref>
        </x14:conditionalFormatting>
        <x14:conditionalFormatting xmlns:xm="http://schemas.microsoft.com/office/excel/2006/main">
          <x14:cfRule type="expression" priority="18" id="{43CCB09D-53C7-40E2-AC53-FD068124277C}">
            <xm:f>$H$33&gt;'Sub Budget'!$L$7</xm:f>
            <x14:dxf>
              <fill>
                <patternFill>
                  <bgColor rgb="FFFF0000"/>
                </patternFill>
              </fill>
            </x14:dxf>
          </x14:cfRule>
          <xm:sqref>H33:I33</xm:sqref>
        </x14:conditionalFormatting>
        <x14:conditionalFormatting xmlns:xm="http://schemas.microsoft.com/office/excel/2006/main">
          <x14:cfRule type="expression" priority="16" id="{F78FED2F-D80D-4D97-ABDD-AA5EC5A9924F}">
            <xm:f>$H$35&gt;'Sub Budget'!$L$7</xm:f>
            <x14:dxf>
              <fill>
                <patternFill>
                  <bgColor rgb="FFFF0000"/>
                </patternFill>
              </fill>
            </x14:dxf>
          </x14:cfRule>
          <xm:sqref>H35:I35</xm:sqref>
        </x14:conditionalFormatting>
        <x14:conditionalFormatting xmlns:xm="http://schemas.microsoft.com/office/excel/2006/main">
          <x14:cfRule type="expression" priority="15" id="{DF9E138C-70DB-4A7C-8581-0F261789072C}">
            <xm:f>$H$36&gt;'Sub Budget'!$L$7</xm:f>
            <x14:dxf>
              <fill>
                <patternFill>
                  <bgColor rgb="FFFF0000"/>
                </patternFill>
              </fill>
            </x14:dxf>
          </x14:cfRule>
          <xm:sqref>H36:I36</xm:sqref>
        </x14:conditionalFormatting>
        <x14:conditionalFormatting xmlns:xm="http://schemas.microsoft.com/office/excel/2006/main">
          <x14:cfRule type="expression" priority="14" id="{830F35DB-849A-410B-BCFF-D49F9FFF1A65}">
            <xm:f>$H$37&gt;'Sub Budget'!$L$7</xm:f>
            <x14:dxf>
              <fill>
                <patternFill>
                  <bgColor rgb="FFFF0000"/>
                </patternFill>
              </fill>
            </x14:dxf>
          </x14:cfRule>
          <xm:sqref>H37:I37</xm:sqref>
        </x14:conditionalFormatting>
        <x14:conditionalFormatting xmlns:xm="http://schemas.microsoft.com/office/excel/2006/main">
          <x14:cfRule type="expression" priority="13" id="{A6A21033-57E4-4842-98FD-B1757A6870C5}">
            <xm:f>$H$38&gt;'Sub Budget'!$L$7</xm:f>
            <x14:dxf>
              <fill>
                <patternFill>
                  <bgColor rgb="FFFF0000"/>
                </patternFill>
              </fill>
            </x14:dxf>
          </x14:cfRule>
          <xm:sqref>H38:I38</xm:sqref>
        </x14:conditionalFormatting>
        <x14:conditionalFormatting xmlns:xm="http://schemas.microsoft.com/office/excel/2006/main">
          <x14:cfRule type="expression" priority="12" id="{F5297DAB-87D7-4182-A74A-6599D898EBF4}">
            <xm:f>$H$39&gt;'Sub Budget'!$L$7</xm:f>
            <x14:dxf>
              <fill>
                <patternFill>
                  <bgColor rgb="FFFF0000"/>
                </patternFill>
              </fill>
            </x14:dxf>
          </x14:cfRule>
          <xm:sqref>H39:I39</xm:sqref>
        </x14:conditionalFormatting>
        <x14:conditionalFormatting xmlns:xm="http://schemas.microsoft.com/office/excel/2006/main">
          <x14:cfRule type="expression" priority="11" id="{E2880835-106D-426B-B4BF-340EAC1AC7E4}">
            <xm:f>$H$40&gt;'Sub Budget'!$L$7</xm:f>
            <x14:dxf>
              <fill>
                <patternFill>
                  <bgColor rgb="FFFF0000"/>
                </patternFill>
              </fill>
            </x14:dxf>
          </x14:cfRule>
          <xm:sqref>H40:I40</xm:sqref>
        </x14:conditionalFormatting>
        <x14:conditionalFormatting xmlns:xm="http://schemas.microsoft.com/office/excel/2006/main">
          <x14:cfRule type="expression" priority="10" id="{78CAAB04-6C40-4A14-AF44-66F2DDBFB606}">
            <xm:f>$H$41&gt;'Sub Budget'!$L$7</xm:f>
            <x14:dxf>
              <fill>
                <patternFill>
                  <bgColor rgb="FFFF0000"/>
                </patternFill>
              </fill>
            </x14:dxf>
          </x14:cfRule>
          <xm:sqref>H41:I41</xm:sqref>
        </x14:conditionalFormatting>
        <x14:conditionalFormatting xmlns:xm="http://schemas.microsoft.com/office/excel/2006/main">
          <x14:cfRule type="expression" priority="9" id="{6A62BE7A-07BA-4D51-A888-549A72C68516}">
            <xm:f>$H$42&gt;'Sub Budget'!$L$7</xm:f>
            <x14:dxf>
              <fill>
                <patternFill>
                  <bgColor rgb="FFFF0000"/>
                </patternFill>
              </fill>
            </x14:dxf>
          </x14:cfRule>
          <xm:sqref>H42:I42</xm:sqref>
        </x14:conditionalFormatting>
        <x14:conditionalFormatting xmlns:xm="http://schemas.microsoft.com/office/excel/2006/main">
          <x14:cfRule type="expression" priority="8" id="{AF3634D8-01B5-4666-9529-F25EA647BEE5}">
            <xm:f>$H$43&gt;'Sub Budget'!$L$7</xm:f>
            <x14:dxf>
              <fill>
                <patternFill>
                  <bgColor rgb="FFFF0000"/>
                </patternFill>
              </fill>
            </x14:dxf>
          </x14:cfRule>
          <xm:sqref>H43:I43</xm:sqref>
        </x14:conditionalFormatting>
        <x14:conditionalFormatting xmlns:xm="http://schemas.microsoft.com/office/excel/2006/main">
          <x14:cfRule type="expression" priority="7" id="{94D56D8A-6636-4A4A-9FF6-D07000379574}">
            <xm:f>$H$44&gt;'Sub Budget'!$L$7</xm:f>
            <x14:dxf>
              <fill>
                <patternFill>
                  <bgColor rgb="FFFF0000"/>
                </patternFill>
              </fill>
            </x14:dxf>
          </x14:cfRule>
          <xm:sqref>H44:I44</xm:sqref>
        </x14:conditionalFormatting>
        <x14:conditionalFormatting xmlns:xm="http://schemas.microsoft.com/office/excel/2006/main">
          <x14:cfRule type="expression" priority="6" id="{16F77D9A-5844-429A-9E57-87BB949CCA18}">
            <xm:f>$H$45&gt;'Sub Budget'!$L$7</xm:f>
            <x14:dxf>
              <fill>
                <patternFill>
                  <bgColor rgb="FFFF0000"/>
                </patternFill>
              </fill>
            </x14:dxf>
          </x14:cfRule>
          <xm:sqref>H45:I45</xm:sqref>
        </x14:conditionalFormatting>
        <x14:conditionalFormatting xmlns:xm="http://schemas.microsoft.com/office/excel/2006/main">
          <x14:cfRule type="expression" priority="5" id="{A1FDCF50-B9A7-44D7-B524-BD28966210D6}">
            <xm:f>$H$46&gt;'Sub Budget'!$L$7</xm:f>
            <x14:dxf>
              <fill>
                <patternFill>
                  <bgColor rgb="FFFF0000"/>
                </patternFill>
              </fill>
            </x14:dxf>
          </x14:cfRule>
          <xm:sqref>H46:I46</xm:sqref>
        </x14:conditionalFormatting>
        <x14:conditionalFormatting xmlns:xm="http://schemas.microsoft.com/office/excel/2006/main">
          <x14:cfRule type="expression" priority="4" id="{1BC7CA9A-37EC-4F5C-823E-B295D55FDBB8}">
            <xm:f>$H$47&gt;'Sub Budget'!$L$7</xm:f>
            <x14:dxf>
              <fill>
                <patternFill>
                  <bgColor rgb="FFFF0000"/>
                </patternFill>
              </fill>
            </x14:dxf>
          </x14:cfRule>
          <xm:sqref>H47:I47</xm:sqref>
        </x14:conditionalFormatting>
        <x14:conditionalFormatting xmlns:xm="http://schemas.microsoft.com/office/excel/2006/main">
          <x14:cfRule type="expression" priority="3" id="{BC63E8A5-210F-4F9B-81FE-7AD1FD1DC4AB}">
            <xm:f>$H$48&gt;'Sub Budget'!$L$7</xm:f>
            <x14:dxf>
              <fill>
                <patternFill>
                  <bgColor rgb="FFFF0000"/>
                </patternFill>
              </fill>
            </x14:dxf>
          </x14:cfRule>
          <xm:sqref>H48:I48</xm:sqref>
        </x14:conditionalFormatting>
        <x14:conditionalFormatting xmlns:xm="http://schemas.microsoft.com/office/excel/2006/main">
          <x14:cfRule type="expression" priority="2" id="{513F139B-C353-45C9-B1D1-530B119510F0}">
            <xm:f>$H$49&gt;'Sub Budget'!$L$7</xm:f>
            <x14:dxf>
              <fill>
                <patternFill>
                  <bgColor rgb="FFFF0000"/>
                </patternFill>
              </fill>
            </x14:dxf>
          </x14:cfRule>
          <xm:sqref>H49:I49</xm:sqref>
        </x14:conditionalFormatting>
        <x14:conditionalFormatting xmlns:xm="http://schemas.microsoft.com/office/excel/2006/main">
          <x14:cfRule type="expression" priority="1" id="{71F1A5E0-FD61-4359-9F68-B563DA57C862}">
            <xm:f>$H$50&gt;'Sub Budget'!$L$7</xm:f>
            <x14:dxf>
              <fill>
                <patternFill>
                  <bgColor rgb="FFFF0000"/>
                </patternFill>
              </fill>
            </x14:dxf>
          </x14:cfRule>
          <xm:sqref>H50:I50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ACBEA-0658-4310-825F-AF4F03FDF35C}">
  <sheetPr>
    <tabColor rgb="FFBF9969"/>
    <pageSetUpPr fitToPage="1"/>
  </sheetPr>
  <dimension ref="A1:AD147"/>
  <sheetViews>
    <sheetView showGridLines="0" zoomScale="75" zoomScaleNormal="75" workbookViewId="0">
      <selection activeCell="E100" sqref="E100"/>
    </sheetView>
  </sheetViews>
  <sheetFormatPr defaultRowHeight="15" x14ac:dyDescent="0.25"/>
  <cols>
    <col min="1" max="1" width="3.42578125" customWidth="1"/>
    <col min="2" max="2" width="5.5703125" customWidth="1"/>
    <col min="3" max="3" width="3.5703125" customWidth="1"/>
    <col min="4" max="4" width="103.42578125" customWidth="1"/>
    <col min="5" max="5" width="121.5703125" customWidth="1"/>
    <col min="6" max="11" width="17.5703125" customWidth="1"/>
    <col min="12" max="14" width="16.7109375" customWidth="1"/>
    <col min="30" max="31" width="0" hidden="1" customWidth="1"/>
  </cols>
  <sheetData>
    <row r="1" spans="1:30" s="4" customFormat="1" ht="20.25" x14ac:dyDescent="0.3">
      <c r="A1" s="40" t="s">
        <v>87</v>
      </c>
    </row>
    <row r="2" spans="1:30" s="4" customFormat="1" ht="20.25" x14ac:dyDescent="0.3">
      <c r="A2" s="40"/>
      <c r="B2" s="110" t="s">
        <v>249</v>
      </c>
      <c r="C2" s="110"/>
      <c r="D2" s="110"/>
      <c r="E2" s="110"/>
      <c r="F2" s="110"/>
      <c r="G2" s="110"/>
      <c r="H2" s="110"/>
      <c r="I2" s="110"/>
      <c r="J2" s="110"/>
      <c r="K2" s="110"/>
      <c r="L2" s="110"/>
      <c r="M2" s="110"/>
      <c r="N2" s="110"/>
      <c r="O2" s="110"/>
      <c r="P2" s="110"/>
    </row>
    <row r="3" spans="1:30" s="4" customFormat="1" ht="20.25" x14ac:dyDescent="0.3">
      <c r="A3" s="40"/>
      <c r="B3" s="110"/>
      <c r="C3" s="110"/>
      <c r="D3" s="110"/>
      <c r="E3" s="110"/>
      <c r="F3" s="110"/>
      <c r="G3" s="110"/>
      <c r="H3" s="110"/>
      <c r="I3" s="110"/>
      <c r="J3" s="110"/>
      <c r="K3" s="110"/>
      <c r="L3" s="110"/>
      <c r="M3" s="110"/>
      <c r="N3" s="110"/>
      <c r="O3" s="110"/>
      <c r="P3" s="110"/>
    </row>
    <row r="4" spans="1:30" s="4" customFormat="1" ht="6.75" customHeight="1" x14ac:dyDescent="0.3"/>
    <row r="5" spans="1:30" s="4" customFormat="1" ht="16.5" x14ac:dyDescent="0.3">
      <c r="B5" s="47" t="s">
        <v>269</v>
      </c>
      <c r="C5" s="47"/>
      <c r="E5" s="47" t="s">
        <v>318</v>
      </c>
      <c r="J5" s="47"/>
    </row>
    <row r="6" spans="1:30" s="4" customFormat="1" ht="16.5" x14ac:dyDescent="0.3">
      <c r="B6" s="13" t="s">
        <v>227</v>
      </c>
    </row>
    <row r="7" spans="1:30" s="4" customFormat="1" ht="6.75" customHeight="1" x14ac:dyDescent="0.3"/>
    <row r="8" spans="1:30" s="4" customFormat="1" ht="16.5" x14ac:dyDescent="0.3">
      <c r="B8" s="56"/>
      <c r="D8" s="4" t="s">
        <v>226</v>
      </c>
      <c r="E8" s="76"/>
      <c r="AD8" s="4" t="s">
        <v>238</v>
      </c>
    </row>
    <row r="9" spans="1:30" s="4" customFormat="1" ht="6.75" customHeight="1" x14ac:dyDescent="0.3">
      <c r="AD9" s="4" t="s">
        <v>239</v>
      </c>
    </row>
    <row r="10" spans="1:30" s="4" customFormat="1" ht="16.5" x14ac:dyDescent="0.3">
      <c r="B10" s="56"/>
      <c r="D10" s="4" t="s">
        <v>225</v>
      </c>
      <c r="E10" s="76"/>
      <c r="AD10" s="4" t="s">
        <v>240</v>
      </c>
    </row>
    <row r="11" spans="1:30" s="4" customFormat="1" ht="6.75" customHeight="1" x14ac:dyDescent="0.3">
      <c r="AD11" s="4" t="s">
        <v>237</v>
      </c>
    </row>
    <row r="12" spans="1:30" s="4" customFormat="1" ht="16.5" x14ac:dyDescent="0.3">
      <c r="B12" s="56"/>
      <c r="D12" s="4" t="s">
        <v>224</v>
      </c>
      <c r="E12" s="76"/>
    </row>
    <row r="13" spans="1:30" s="4" customFormat="1" ht="6.75" customHeight="1" x14ac:dyDescent="0.3"/>
    <row r="14" spans="1:30" s="4" customFormat="1" ht="16.5" x14ac:dyDescent="0.3">
      <c r="B14" s="56"/>
      <c r="D14" s="4" t="s">
        <v>223</v>
      </c>
      <c r="E14" s="76"/>
    </row>
    <row r="15" spans="1:30" s="4" customFormat="1" ht="6.75" customHeight="1" x14ac:dyDescent="0.3"/>
    <row r="16" spans="1:30" s="4" customFormat="1" ht="16.5" x14ac:dyDescent="0.3">
      <c r="B16" s="56"/>
      <c r="D16" s="4" t="s">
        <v>222</v>
      </c>
      <c r="E16" s="76"/>
    </row>
    <row r="17" spans="2:15" s="4" customFormat="1" ht="6.75" customHeight="1" x14ac:dyDescent="0.3"/>
    <row r="18" spans="2:15" s="4" customFormat="1" ht="16.5" x14ac:dyDescent="0.3">
      <c r="B18" s="56"/>
      <c r="D18" s="4" t="s">
        <v>313</v>
      </c>
    </row>
    <row r="19" spans="2:15" s="4" customFormat="1" ht="16.5" x14ac:dyDescent="0.3">
      <c r="B19" s="14"/>
      <c r="D19" s="74" t="s">
        <v>312</v>
      </c>
      <c r="E19" s="76"/>
    </row>
    <row r="20" spans="2:15" s="4" customFormat="1" ht="16.5" x14ac:dyDescent="0.3"/>
    <row r="21" spans="2:15" s="4" customFormat="1" ht="16.5" x14ac:dyDescent="0.3">
      <c r="B21" s="47" t="s">
        <v>221</v>
      </c>
      <c r="C21" s="47"/>
      <c r="E21" s="47" t="s">
        <v>318</v>
      </c>
    </row>
    <row r="22" spans="2:15" s="4" customFormat="1" ht="16.5" x14ac:dyDescent="0.3">
      <c r="B22" s="13" t="s">
        <v>220</v>
      </c>
    </row>
    <row r="23" spans="2:15" s="4" customFormat="1" ht="6.75" customHeight="1" x14ac:dyDescent="0.3"/>
    <row r="24" spans="2:15" s="4" customFormat="1" ht="16.5" x14ac:dyDescent="0.3">
      <c r="B24" s="56"/>
      <c r="D24" s="4" t="s">
        <v>314</v>
      </c>
      <c r="E24" s="76"/>
    </row>
    <row r="25" spans="2:15" s="4" customFormat="1" ht="16.5" x14ac:dyDescent="0.3">
      <c r="D25" s="74" t="s">
        <v>315</v>
      </c>
    </row>
    <row r="26" spans="2:15" s="4" customFormat="1" ht="6.75" customHeight="1" x14ac:dyDescent="0.3"/>
    <row r="27" spans="2:15" s="4" customFormat="1" ht="16.5" x14ac:dyDescent="0.3">
      <c r="B27" s="56"/>
      <c r="D27" s="4" t="s">
        <v>316</v>
      </c>
      <c r="E27" s="76"/>
    </row>
    <row r="28" spans="2:15" s="4" customFormat="1" ht="16.5" x14ac:dyDescent="0.3">
      <c r="D28" s="74" t="s">
        <v>317</v>
      </c>
    </row>
    <row r="29" spans="2:15" s="4" customFormat="1" ht="6.75" customHeight="1" x14ac:dyDescent="0.3"/>
    <row r="30" spans="2:15" s="4" customFormat="1" ht="16.5" x14ac:dyDescent="0.3">
      <c r="B30" s="56"/>
      <c r="D30" s="4" t="s">
        <v>246</v>
      </c>
      <c r="E30" s="76"/>
    </row>
    <row r="31" spans="2:15" s="4" customFormat="1" ht="6.75" customHeight="1" x14ac:dyDescent="0.3"/>
    <row r="32" spans="2:15" s="4" customFormat="1" ht="13.5" customHeight="1" x14ac:dyDescent="0.3">
      <c r="B32" s="56"/>
      <c r="D32" s="77" t="s">
        <v>275</v>
      </c>
      <c r="E32" s="78"/>
      <c r="F32" s="48"/>
      <c r="G32" s="48"/>
      <c r="H32" s="48"/>
      <c r="I32" s="48"/>
      <c r="J32" s="48"/>
      <c r="K32" s="48"/>
      <c r="L32" s="48"/>
      <c r="M32" s="48"/>
      <c r="N32" s="48"/>
      <c r="O32" s="48"/>
    </row>
    <row r="33" spans="2:16" s="4" customFormat="1" ht="6.75" customHeight="1" x14ac:dyDescent="0.3"/>
    <row r="34" spans="2:16" s="4" customFormat="1" ht="16.5" x14ac:dyDescent="0.3">
      <c r="B34" s="56"/>
      <c r="D34" s="77" t="s">
        <v>245</v>
      </c>
      <c r="E34" s="78"/>
      <c r="F34" s="48"/>
      <c r="G34" s="48"/>
      <c r="H34" s="48"/>
      <c r="I34" s="48"/>
      <c r="J34" s="48"/>
      <c r="K34" s="48"/>
      <c r="L34" s="48"/>
      <c r="M34" s="48"/>
      <c r="N34" s="48"/>
      <c r="O34" s="48"/>
      <c r="P34" s="48"/>
    </row>
    <row r="35" spans="2:16" s="4" customFormat="1" ht="6.75" customHeight="1" x14ac:dyDescent="0.3"/>
    <row r="36" spans="2:16" s="4" customFormat="1" ht="16.5" x14ac:dyDescent="0.3">
      <c r="B36" s="56"/>
      <c r="D36" s="77" t="s">
        <v>276</v>
      </c>
      <c r="E36" s="78"/>
      <c r="F36" s="48"/>
      <c r="G36" s="48"/>
      <c r="H36" s="48"/>
      <c r="I36" s="48"/>
      <c r="J36" s="48"/>
      <c r="K36" s="48"/>
      <c r="L36" s="48"/>
      <c r="M36" s="48"/>
      <c r="N36" s="48"/>
      <c r="O36" s="48"/>
    </row>
    <row r="37" spans="2:16" s="4" customFormat="1" ht="6.75" customHeight="1" x14ac:dyDescent="0.3"/>
    <row r="38" spans="2:16" s="4" customFormat="1" ht="16.5" x14ac:dyDescent="0.3">
      <c r="B38" s="13" t="s">
        <v>219</v>
      </c>
    </row>
    <row r="39" spans="2:16" s="4" customFormat="1" ht="6.75" customHeight="1" x14ac:dyDescent="0.3"/>
    <row r="40" spans="2:16" s="4" customFormat="1" ht="16.5" x14ac:dyDescent="0.3">
      <c r="B40" s="56"/>
      <c r="D40" s="4" t="s">
        <v>319</v>
      </c>
    </row>
    <row r="41" spans="2:16" s="4" customFormat="1" ht="16.5" x14ac:dyDescent="0.3">
      <c r="D41" s="74" t="s">
        <v>315</v>
      </c>
      <c r="E41" s="76"/>
    </row>
    <row r="42" spans="2:16" s="4" customFormat="1" ht="6.75" customHeight="1" x14ac:dyDescent="0.3"/>
    <row r="43" spans="2:16" s="4" customFormat="1" ht="16.5" x14ac:dyDescent="0.3">
      <c r="B43" s="56"/>
      <c r="D43" s="4" t="s">
        <v>242</v>
      </c>
      <c r="E43" s="76"/>
    </row>
    <row r="44" spans="2:16" s="4" customFormat="1" ht="6.75" customHeight="1" x14ac:dyDescent="0.3"/>
    <row r="45" spans="2:16" s="4" customFormat="1" ht="16.5" x14ac:dyDescent="0.3">
      <c r="B45" s="56"/>
      <c r="D45" s="4" t="s">
        <v>241</v>
      </c>
      <c r="E45" s="76"/>
    </row>
    <row r="46" spans="2:16" s="4" customFormat="1" ht="6.75" customHeight="1" x14ac:dyDescent="0.3"/>
    <row r="47" spans="2:16" s="4" customFormat="1" ht="16.5" x14ac:dyDescent="0.3">
      <c r="B47" s="56"/>
      <c r="D47" s="4" t="s">
        <v>243</v>
      </c>
      <c r="E47" s="76"/>
    </row>
    <row r="48" spans="2:16" s="4" customFormat="1" ht="6.75" customHeight="1" x14ac:dyDescent="0.3"/>
    <row r="49" spans="2:5" s="4" customFormat="1" ht="16.5" x14ac:dyDescent="0.3">
      <c r="B49" s="56"/>
      <c r="D49" s="4" t="s">
        <v>244</v>
      </c>
      <c r="E49" s="76"/>
    </row>
    <row r="50" spans="2:5" s="4" customFormat="1" ht="6.75" customHeight="1" x14ac:dyDescent="0.3"/>
    <row r="51" spans="2:5" s="4" customFormat="1" ht="16.5" x14ac:dyDescent="0.3">
      <c r="B51" s="56"/>
      <c r="D51" s="4" t="s">
        <v>247</v>
      </c>
      <c r="E51" s="76"/>
    </row>
    <row r="52" spans="2:5" s="4" customFormat="1" ht="6.75" customHeight="1" x14ac:dyDescent="0.3"/>
    <row r="53" spans="2:5" s="4" customFormat="1" ht="16.5" x14ac:dyDescent="0.3">
      <c r="B53" s="56"/>
      <c r="D53" s="4" t="s">
        <v>248</v>
      </c>
      <c r="E53" s="76"/>
    </row>
    <row r="54" spans="2:5" s="4" customFormat="1" ht="6.75" customHeight="1" x14ac:dyDescent="0.3"/>
    <row r="55" spans="2:5" s="4" customFormat="1" ht="16.5" x14ac:dyDescent="0.3">
      <c r="B55" s="13" t="s">
        <v>209</v>
      </c>
    </row>
    <row r="56" spans="2:5" s="4" customFormat="1" ht="6.75" customHeight="1" x14ac:dyDescent="0.3"/>
    <row r="57" spans="2:5" s="4" customFormat="1" ht="16.5" x14ac:dyDescent="0.3">
      <c r="B57" s="56"/>
      <c r="D57" s="4" t="s">
        <v>218</v>
      </c>
      <c r="E57" s="76"/>
    </row>
    <row r="58" spans="2:5" s="4" customFormat="1" ht="6.75" customHeight="1" x14ac:dyDescent="0.3"/>
    <row r="59" spans="2:5" s="4" customFormat="1" ht="16.5" x14ac:dyDescent="0.3">
      <c r="B59" s="56"/>
      <c r="D59" s="4" t="s">
        <v>217</v>
      </c>
      <c r="E59" s="76"/>
    </row>
    <row r="60" spans="2:5" s="4" customFormat="1" ht="16.5" x14ac:dyDescent="0.3"/>
    <row r="61" spans="2:5" s="4" customFormat="1" ht="16.5" x14ac:dyDescent="0.3">
      <c r="B61" s="47" t="s">
        <v>270</v>
      </c>
      <c r="C61" s="47"/>
      <c r="E61" s="47" t="s">
        <v>318</v>
      </c>
    </row>
    <row r="62" spans="2:5" s="4" customFormat="1" ht="16.5" x14ac:dyDescent="0.3">
      <c r="B62" s="4" t="s">
        <v>216</v>
      </c>
    </row>
    <row r="63" spans="2:5" s="4" customFormat="1" ht="6.75" customHeight="1" x14ac:dyDescent="0.3"/>
    <row r="64" spans="2:5" s="4" customFormat="1" ht="16.5" x14ac:dyDescent="0.3">
      <c r="B64" s="56"/>
      <c r="C64" s="49"/>
      <c r="D64" s="4" t="s">
        <v>215</v>
      </c>
      <c r="E64" s="76"/>
    </row>
    <row r="65" spans="2:5" s="4" customFormat="1" ht="6.75" customHeight="1" x14ac:dyDescent="0.3"/>
    <row r="66" spans="2:5" s="4" customFormat="1" ht="16.5" x14ac:dyDescent="0.3">
      <c r="B66" s="56"/>
      <c r="C66" s="49"/>
      <c r="D66" s="4" t="s">
        <v>277</v>
      </c>
      <c r="E66" s="76"/>
    </row>
    <row r="67" spans="2:5" s="4" customFormat="1" ht="6.75" customHeight="1" x14ac:dyDescent="0.3"/>
    <row r="68" spans="2:5" s="4" customFormat="1" ht="16.5" x14ac:dyDescent="0.3">
      <c r="B68" s="56"/>
      <c r="C68" s="49"/>
      <c r="D68" s="4" t="s">
        <v>214</v>
      </c>
      <c r="E68" s="76"/>
    </row>
    <row r="69" spans="2:5" s="4" customFormat="1" ht="6.75" customHeight="1" x14ac:dyDescent="0.3"/>
    <row r="70" spans="2:5" s="4" customFormat="1" ht="16.5" x14ac:dyDescent="0.3">
      <c r="B70" s="56"/>
      <c r="C70" s="49"/>
      <c r="D70" s="4" t="s">
        <v>213</v>
      </c>
      <c r="E70" s="76"/>
    </row>
    <row r="71" spans="2:5" s="4" customFormat="1" ht="6.75" customHeight="1" x14ac:dyDescent="0.3"/>
    <row r="72" spans="2:5" s="4" customFormat="1" ht="16.5" x14ac:dyDescent="0.3">
      <c r="B72" s="56"/>
      <c r="C72" s="49"/>
      <c r="D72" s="4" t="s">
        <v>212</v>
      </c>
      <c r="E72" s="76"/>
    </row>
    <row r="73" spans="2:5" s="4" customFormat="1" ht="6.75" customHeight="1" x14ac:dyDescent="0.3"/>
    <row r="74" spans="2:5" s="4" customFormat="1" ht="16.5" x14ac:dyDescent="0.3">
      <c r="B74" s="56"/>
      <c r="C74" s="49"/>
      <c r="D74" s="4" t="s">
        <v>211</v>
      </c>
      <c r="E74" s="76"/>
    </row>
    <row r="75" spans="2:5" s="4" customFormat="1" ht="6.75" customHeight="1" x14ac:dyDescent="0.3"/>
    <row r="76" spans="2:5" s="4" customFormat="1" ht="16.5" x14ac:dyDescent="0.3">
      <c r="B76" s="4" t="s">
        <v>210</v>
      </c>
    </row>
    <row r="77" spans="2:5" s="4" customFormat="1" ht="6.75" customHeight="1" x14ac:dyDescent="0.3"/>
    <row r="78" spans="2:5" s="4" customFormat="1" ht="16.5" x14ac:dyDescent="0.3">
      <c r="B78" s="56"/>
      <c r="D78" s="4" t="s">
        <v>278</v>
      </c>
      <c r="E78" s="76"/>
    </row>
    <row r="79" spans="2:5" s="4" customFormat="1" ht="6.75" customHeight="1" x14ac:dyDescent="0.3"/>
    <row r="80" spans="2:5" s="4" customFormat="1" ht="16.5" x14ac:dyDescent="0.3">
      <c r="B80" s="56"/>
      <c r="D80" s="4" t="s">
        <v>332</v>
      </c>
      <c r="E80" s="76"/>
    </row>
    <row r="81" spans="2:15" s="4" customFormat="1" ht="16.5" x14ac:dyDescent="0.3">
      <c r="D81" s="4" t="s">
        <v>333</v>
      </c>
    </row>
    <row r="82" spans="2:15" s="4" customFormat="1" ht="6.75" customHeight="1" x14ac:dyDescent="0.3"/>
    <row r="83" spans="2:15" s="4" customFormat="1" ht="16.5" x14ac:dyDescent="0.3">
      <c r="B83" s="56"/>
      <c r="D83" s="4" t="s">
        <v>322</v>
      </c>
      <c r="E83" s="76"/>
    </row>
    <row r="84" spans="2:15" s="4" customFormat="1" ht="16.5" x14ac:dyDescent="0.3">
      <c r="D84" s="4" t="s">
        <v>323</v>
      </c>
    </row>
    <row r="85" spans="2:15" s="4" customFormat="1" ht="6.75" customHeight="1" x14ac:dyDescent="0.3"/>
    <row r="86" spans="2:15" s="4" customFormat="1" ht="13.5" customHeight="1" x14ac:dyDescent="0.3">
      <c r="B86" s="56"/>
      <c r="D86" s="77" t="s">
        <v>279</v>
      </c>
      <c r="E86" s="78"/>
      <c r="F86" s="48"/>
      <c r="G86" s="48"/>
      <c r="H86" s="48"/>
      <c r="I86" s="48"/>
      <c r="J86" s="48"/>
      <c r="K86" s="48"/>
      <c r="L86" s="48"/>
      <c r="M86" s="48"/>
      <c r="N86" s="48"/>
      <c r="O86" s="48"/>
    </row>
    <row r="87" spans="2:15" s="4" customFormat="1" ht="6.75" customHeight="1" x14ac:dyDescent="0.3"/>
    <row r="88" spans="2:15" s="4" customFormat="1" ht="16.5" x14ac:dyDescent="0.3">
      <c r="B88" s="56"/>
      <c r="D88" s="4" t="s">
        <v>280</v>
      </c>
    </row>
    <row r="89" spans="2:15" s="4" customFormat="1" ht="6.75" customHeight="1" x14ac:dyDescent="0.3"/>
    <row r="90" spans="2:15" s="4" customFormat="1" ht="16.5" x14ac:dyDescent="0.3">
      <c r="B90" s="4" t="s">
        <v>209</v>
      </c>
      <c r="E90" s="76"/>
    </row>
    <row r="91" spans="2:15" s="4" customFormat="1" ht="6.75" customHeight="1" x14ac:dyDescent="0.3"/>
    <row r="92" spans="2:15" s="4" customFormat="1" ht="16.5" x14ac:dyDescent="0.3">
      <c r="B92" s="56"/>
      <c r="D92" s="4" t="s">
        <v>208</v>
      </c>
      <c r="E92" s="76"/>
    </row>
    <row r="93" spans="2:15" s="4" customFormat="1" ht="6.75" customHeight="1" x14ac:dyDescent="0.3"/>
    <row r="94" spans="2:15" s="4" customFormat="1" ht="16.5" x14ac:dyDescent="0.3">
      <c r="B94" s="56"/>
      <c r="D94" s="4" t="s">
        <v>324</v>
      </c>
      <c r="E94" s="76"/>
    </row>
    <row r="95" spans="2:15" s="4" customFormat="1" ht="16.5" x14ac:dyDescent="0.3">
      <c r="B95" s="14"/>
    </row>
    <row r="96" spans="2:15" s="4" customFormat="1" ht="16.5" x14ac:dyDescent="0.3"/>
    <row r="97" spans="2:5" s="4" customFormat="1" ht="16.5" x14ac:dyDescent="0.3">
      <c r="B97" s="47" t="s">
        <v>271</v>
      </c>
      <c r="C97" s="47"/>
      <c r="E97" s="47" t="s">
        <v>318</v>
      </c>
    </row>
    <row r="98" spans="2:5" s="4" customFormat="1" ht="17.25" x14ac:dyDescent="0.3">
      <c r="B98" s="75" t="s">
        <v>207</v>
      </c>
      <c r="C98" s="30"/>
    </row>
    <row r="99" spans="2:5" s="4" customFormat="1" ht="6.75" customHeight="1" x14ac:dyDescent="0.3"/>
    <row r="100" spans="2:5" s="4" customFormat="1" ht="16.5" x14ac:dyDescent="0.3">
      <c r="B100" s="56"/>
      <c r="D100" s="4" t="s">
        <v>206</v>
      </c>
      <c r="E100" s="76"/>
    </row>
    <row r="101" spans="2:5" s="4" customFormat="1" ht="6.75" customHeight="1" x14ac:dyDescent="0.3"/>
    <row r="102" spans="2:5" s="4" customFormat="1" ht="16.5" x14ac:dyDescent="0.3">
      <c r="B102" s="56"/>
      <c r="D102" s="4" t="s">
        <v>205</v>
      </c>
      <c r="E102" s="76"/>
    </row>
    <row r="103" spans="2:5" s="4" customFormat="1" ht="6.75" customHeight="1" x14ac:dyDescent="0.3"/>
    <row r="104" spans="2:5" ht="16.5" x14ac:dyDescent="0.3">
      <c r="B104" s="56"/>
      <c r="D104" s="4" t="s">
        <v>281</v>
      </c>
      <c r="E104" s="79"/>
    </row>
    <row r="105" spans="2:5" s="4" customFormat="1" ht="16.5" x14ac:dyDescent="0.3"/>
    <row r="106" spans="2:5" s="4" customFormat="1" ht="16.5" x14ac:dyDescent="0.3">
      <c r="B106" s="47" t="s">
        <v>272</v>
      </c>
      <c r="C106" s="47"/>
      <c r="E106" s="47" t="s">
        <v>318</v>
      </c>
    </row>
    <row r="107" spans="2:5" s="4" customFormat="1" ht="17.25" x14ac:dyDescent="0.3">
      <c r="B107" s="75" t="s">
        <v>204</v>
      </c>
      <c r="C107" s="30"/>
    </row>
    <row r="108" spans="2:5" s="4" customFormat="1" ht="6.75" customHeight="1" x14ac:dyDescent="0.3"/>
    <row r="109" spans="2:5" s="4" customFormat="1" ht="16.5" x14ac:dyDescent="0.3">
      <c r="B109" s="56"/>
      <c r="D109" s="4" t="s">
        <v>203</v>
      </c>
      <c r="E109" s="76"/>
    </row>
    <row r="110" spans="2:5" s="4" customFormat="1" ht="16.5" x14ac:dyDescent="0.3"/>
    <row r="111" spans="2:5" s="4" customFormat="1" ht="16.5" x14ac:dyDescent="0.3">
      <c r="B111" s="47" t="s">
        <v>273</v>
      </c>
      <c r="C111" s="47"/>
      <c r="E111" s="47" t="s">
        <v>318</v>
      </c>
    </row>
    <row r="112" spans="2:5" s="4" customFormat="1" ht="16.5" x14ac:dyDescent="0.3">
      <c r="B112" s="13" t="s">
        <v>253</v>
      </c>
    </row>
    <row r="113" spans="2:6" s="4" customFormat="1" ht="6.75" customHeight="1" x14ac:dyDescent="0.3"/>
    <row r="114" spans="2:6" s="4" customFormat="1" ht="16.5" x14ac:dyDescent="0.3">
      <c r="B114" s="56"/>
      <c r="D114" s="4" t="s">
        <v>254</v>
      </c>
      <c r="E114" s="76"/>
    </row>
    <row r="115" spans="2:6" s="4" customFormat="1" ht="6.75" customHeight="1" x14ac:dyDescent="0.3"/>
    <row r="116" spans="2:6" s="4" customFormat="1" ht="16.5" x14ac:dyDescent="0.3">
      <c r="B116" s="13" t="s">
        <v>320</v>
      </c>
      <c r="F116" s="13"/>
    </row>
    <row r="117" spans="2:6" s="4" customFormat="1" ht="6.75" customHeight="1" x14ac:dyDescent="0.3"/>
    <row r="118" spans="2:6" s="4" customFormat="1" ht="16.5" x14ac:dyDescent="0.3">
      <c r="B118" s="56"/>
      <c r="D118" s="4" t="s">
        <v>330</v>
      </c>
      <c r="E118" s="76"/>
      <c r="F118" s="13"/>
    </row>
    <row r="119" spans="2:6" s="4" customFormat="1" ht="16.5" x14ac:dyDescent="0.3">
      <c r="D119" s="4" t="s">
        <v>331</v>
      </c>
      <c r="F119" s="13"/>
    </row>
    <row r="120" spans="2:6" s="4" customFormat="1" ht="6.75" customHeight="1" x14ac:dyDescent="0.3"/>
    <row r="121" spans="2:6" s="4" customFormat="1" ht="16.5" x14ac:dyDescent="0.3">
      <c r="B121" s="13" t="s">
        <v>321</v>
      </c>
      <c r="F121" s="13"/>
    </row>
    <row r="122" spans="2:6" s="4" customFormat="1" ht="6.75" customHeight="1" x14ac:dyDescent="0.3"/>
    <row r="123" spans="2:6" s="4" customFormat="1" ht="16.5" x14ac:dyDescent="0.3">
      <c r="B123" s="56"/>
      <c r="D123" s="4" t="s">
        <v>252</v>
      </c>
      <c r="E123" s="76"/>
    </row>
    <row r="124" spans="2:6" s="4" customFormat="1" ht="6.75" customHeight="1" x14ac:dyDescent="0.3"/>
    <row r="125" spans="2:6" s="4" customFormat="1" ht="16.5" x14ac:dyDescent="0.3">
      <c r="B125" s="56"/>
      <c r="D125" s="4" t="s">
        <v>251</v>
      </c>
      <c r="E125" s="76"/>
    </row>
    <row r="126" spans="2:6" s="4" customFormat="1" ht="16.5" x14ac:dyDescent="0.3"/>
    <row r="127" spans="2:6" s="4" customFormat="1" ht="16.5" x14ac:dyDescent="0.3">
      <c r="B127" s="47" t="s">
        <v>274</v>
      </c>
      <c r="C127" s="47"/>
    </row>
    <row r="128" spans="2:6" s="4" customFormat="1" ht="16.5" x14ac:dyDescent="0.3">
      <c r="B128" s="13" t="s">
        <v>202</v>
      </c>
    </row>
    <row r="129" spans="2:5" s="4" customFormat="1" ht="6.75" customHeight="1" x14ac:dyDescent="0.3"/>
    <row r="130" spans="2:5" s="4" customFormat="1" ht="16.5" x14ac:dyDescent="0.3">
      <c r="B130" s="56"/>
      <c r="D130" s="4" t="s">
        <v>250</v>
      </c>
    </row>
    <row r="131" spans="2:5" s="4" customFormat="1" ht="16.5" x14ac:dyDescent="0.3">
      <c r="D131" s="74" t="s">
        <v>325</v>
      </c>
      <c r="E131" s="76"/>
    </row>
    <row r="132" spans="2:5" s="4" customFormat="1" ht="16.5" x14ac:dyDescent="0.3"/>
    <row r="133" spans="2:5" s="4" customFormat="1" ht="16.5" x14ac:dyDescent="0.3">
      <c r="B133" s="50" t="s">
        <v>201</v>
      </c>
      <c r="C133" s="49"/>
    </row>
    <row r="134" spans="2:5" s="4" customFormat="1" ht="6.6" customHeight="1" x14ac:dyDescent="0.3">
      <c r="B134" s="50"/>
      <c r="C134" s="49"/>
    </row>
    <row r="135" spans="2:5" s="4" customFormat="1" ht="16.5" x14ac:dyDescent="0.3">
      <c r="B135" s="56"/>
      <c r="D135" s="4" t="s">
        <v>200</v>
      </c>
      <c r="E135" s="76"/>
    </row>
    <row r="136" spans="2:5" s="4" customFormat="1" ht="6.75" customHeight="1" x14ac:dyDescent="0.3"/>
    <row r="137" spans="2:5" s="4" customFormat="1" ht="16.5" x14ac:dyDescent="0.3">
      <c r="B137" s="56"/>
      <c r="D137" s="4" t="s">
        <v>326</v>
      </c>
      <c r="E137" s="76"/>
    </row>
    <row r="138" spans="2:5" s="4" customFormat="1" ht="16.5" x14ac:dyDescent="0.3">
      <c r="D138" s="4" t="s">
        <v>327</v>
      </c>
    </row>
    <row r="139" spans="2:5" s="4" customFormat="1" ht="6.75" customHeight="1" x14ac:dyDescent="0.3"/>
    <row r="140" spans="2:5" s="4" customFormat="1" ht="16.5" x14ac:dyDescent="0.3">
      <c r="B140" s="56"/>
      <c r="D140" s="4" t="s">
        <v>328</v>
      </c>
      <c r="E140" s="76"/>
    </row>
    <row r="141" spans="2:5" s="4" customFormat="1" ht="16.5" x14ac:dyDescent="0.3">
      <c r="D141" s="4" t="s">
        <v>329</v>
      </c>
    </row>
    <row r="142" spans="2:5" s="4" customFormat="1" ht="16.5" x14ac:dyDescent="0.3"/>
    <row r="143" spans="2:5" s="4" customFormat="1" ht="16.5" x14ac:dyDescent="0.3"/>
    <row r="144" spans="2:5" s="4" customFormat="1" ht="16.5" x14ac:dyDescent="0.3"/>
    <row r="145" s="1" customFormat="1" ht="14.25" x14ac:dyDescent="0.2"/>
    <row r="146" s="1" customFormat="1" ht="14.25" x14ac:dyDescent="0.2"/>
    <row r="147" s="1" customFormat="1" ht="14.25" x14ac:dyDescent="0.2"/>
  </sheetData>
  <mergeCells count="1">
    <mergeCell ref="B2:P3"/>
  </mergeCells>
  <dataValidations count="1">
    <dataValidation type="list" allowBlank="1" showInputMessage="1" showErrorMessage="1" sqref="B8:C8 F125 B10 B12 B14 B16 B18:B19 B27 B32 B34 B36 B40 B80 B49:B53 B140 B59 B64 B66 B68 B70 B72 B78 B83 B118 B86 B88 B92 B94:B95 B100 B102 B104 B109 B47 B130 B135 B74 B57 B43 B30 B45 B114 B137 B123 F123 B125 B24" xr:uid="{C4BCB7FC-5306-452C-A140-7529BA450F52}">
      <formula1>$AD$9:$AD$11</formula1>
    </dataValidation>
  </dataValidations>
  <pageMargins left="0.7" right="0.7" top="0.75" bottom="0.75" header="0.3" footer="0.3"/>
  <pageSetup scale="4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259A2-9B22-4B3A-8777-C09A84539F92}">
  <sheetPr>
    <tabColor rgb="FFBF9969"/>
  </sheetPr>
  <dimension ref="A1:AC51"/>
  <sheetViews>
    <sheetView zoomScale="80" zoomScaleNormal="80" workbookViewId="0"/>
  </sheetViews>
  <sheetFormatPr defaultRowHeight="15" x14ac:dyDescent="0.25"/>
  <cols>
    <col min="1" max="1" width="2.140625" customWidth="1"/>
    <col min="2" max="2" width="23.85546875" customWidth="1"/>
    <col min="3" max="3" width="51.7109375" customWidth="1"/>
    <col min="4" max="4" width="13.140625" customWidth="1"/>
    <col min="5" max="7" width="12.42578125" customWidth="1"/>
    <col min="8" max="9" width="10.28515625" customWidth="1"/>
    <col min="10" max="11" width="12.42578125" customWidth="1"/>
    <col min="12" max="15" width="10.28515625" customWidth="1"/>
  </cols>
  <sheetData>
    <row r="1" spans="1:15" ht="20.25" x14ac:dyDescent="0.3">
      <c r="A1" s="40" t="s">
        <v>88</v>
      </c>
    </row>
    <row r="2" spans="1:15" s="4" customFormat="1" ht="16.5" x14ac:dyDescent="0.3">
      <c r="B2" s="4" t="s">
        <v>89</v>
      </c>
    </row>
    <row r="3" spans="1:15" s="4" customFormat="1" ht="16.5" x14ac:dyDescent="0.3"/>
    <row r="4" spans="1:15" s="4" customFormat="1" ht="18" x14ac:dyDescent="0.3">
      <c r="B4" s="39" t="s">
        <v>90</v>
      </c>
    </row>
    <row r="5" spans="1:15" s="4" customFormat="1" ht="16.5" x14ac:dyDescent="0.3">
      <c r="B5" s="38" t="s">
        <v>91</v>
      </c>
    </row>
    <row r="6" spans="1:15" s="4" customFormat="1" ht="16.5" x14ac:dyDescent="0.3"/>
    <row r="7" spans="1:15" s="4" customFormat="1" ht="16.5" x14ac:dyDescent="0.3">
      <c r="B7" s="41" t="s">
        <v>92</v>
      </c>
      <c r="C7" s="41" t="s">
        <v>93</v>
      </c>
      <c r="D7" s="42" t="s">
        <v>94</v>
      </c>
      <c r="E7" s="42" t="s">
        <v>95</v>
      </c>
      <c r="F7" s="42" t="s">
        <v>96</v>
      </c>
      <c r="G7" s="42" t="s">
        <v>97</v>
      </c>
      <c r="H7" s="42" t="s">
        <v>98</v>
      </c>
      <c r="I7" s="42" t="s">
        <v>99</v>
      </c>
      <c r="J7" s="42" t="s">
        <v>100</v>
      </c>
      <c r="K7" s="42" t="s">
        <v>101</v>
      </c>
      <c r="L7" s="42" t="s">
        <v>102</v>
      </c>
      <c r="M7" s="42" t="s">
        <v>103</v>
      </c>
      <c r="N7" s="42" t="s">
        <v>104</v>
      </c>
      <c r="O7" s="42" t="s">
        <v>105</v>
      </c>
    </row>
    <row r="8" spans="1:15" s="4" customFormat="1" ht="16.5" x14ac:dyDescent="0.3">
      <c r="B8" s="4" t="s">
        <v>106</v>
      </c>
      <c r="C8" s="4" t="s">
        <v>107</v>
      </c>
      <c r="D8" s="43">
        <v>136</v>
      </c>
      <c r="E8" s="43">
        <v>136</v>
      </c>
      <c r="F8" s="43">
        <v>136</v>
      </c>
      <c r="G8" s="43">
        <v>136</v>
      </c>
      <c r="H8" s="43">
        <v>136</v>
      </c>
      <c r="I8" s="43">
        <v>136</v>
      </c>
      <c r="J8" s="43">
        <v>136</v>
      </c>
      <c r="K8" s="43">
        <v>136</v>
      </c>
      <c r="L8" s="43">
        <v>136</v>
      </c>
      <c r="M8" s="43">
        <v>136</v>
      </c>
      <c r="N8" s="43">
        <v>136</v>
      </c>
      <c r="O8" s="43">
        <v>136</v>
      </c>
    </row>
    <row r="9" spans="1:15" s="4" customFormat="1" ht="16.5" x14ac:dyDescent="0.3">
      <c r="B9" s="4" t="s">
        <v>108</v>
      </c>
      <c r="C9" s="4" t="s">
        <v>109</v>
      </c>
      <c r="D9" s="43">
        <v>126</v>
      </c>
      <c r="E9" s="43">
        <v>126</v>
      </c>
      <c r="F9" s="43">
        <v>126</v>
      </c>
      <c r="G9" s="43">
        <v>126</v>
      </c>
      <c r="H9" s="43">
        <v>126</v>
      </c>
      <c r="I9" s="43">
        <v>126</v>
      </c>
      <c r="J9" s="43">
        <v>126</v>
      </c>
      <c r="K9" s="43">
        <v>126</v>
      </c>
      <c r="L9" s="43">
        <v>191</v>
      </c>
      <c r="M9" s="43">
        <v>191</v>
      </c>
      <c r="N9" s="43">
        <v>191</v>
      </c>
      <c r="O9" s="43">
        <v>126</v>
      </c>
    </row>
    <row r="10" spans="1:15" s="4" customFormat="1" ht="16.5" x14ac:dyDescent="0.3">
      <c r="B10" s="4" t="s">
        <v>110</v>
      </c>
      <c r="C10" s="4" t="s">
        <v>110</v>
      </c>
      <c r="D10" s="43">
        <v>127</v>
      </c>
      <c r="E10" s="43">
        <v>127</v>
      </c>
      <c r="F10" s="43">
        <v>127</v>
      </c>
      <c r="G10" s="43">
        <v>127</v>
      </c>
      <c r="H10" s="43">
        <v>127</v>
      </c>
      <c r="I10" s="43">
        <v>127</v>
      </c>
      <c r="J10" s="43">
        <v>127</v>
      </c>
      <c r="K10" s="43">
        <v>127</v>
      </c>
      <c r="L10" s="43">
        <v>148</v>
      </c>
      <c r="M10" s="43">
        <v>148</v>
      </c>
      <c r="N10" s="43">
        <v>148</v>
      </c>
      <c r="O10" s="43">
        <v>127</v>
      </c>
    </row>
    <row r="11" spans="1:15" s="4" customFormat="1" ht="16.5" x14ac:dyDescent="0.3">
      <c r="B11" s="4" t="s">
        <v>111</v>
      </c>
      <c r="C11" s="4" t="s">
        <v>112</v>
      </c>
      <c r="D11" s="43">
        <v>132</v>
      </c>
      <c r="E11" s="43">
        <v>132</v>
      </c>
      <c r="F11" s="43">
        <v>132</v>
      </c>
      <c r="G11" s="43">
        <v>132</v>
      </c>
      <c r="H11" s="43">
        <v>132</v>
      </c>
      <c r="I11" s="43">
        <v>132</v>
      </c>
      <c r="J11" s="43">
        <v>132</v>
      </c>
      <c r="K11" s="43">
        <v>132</v>
      </c>
      <c r="L11" s="43">
        <v>206</v>
      </c>
      <c r="M11" s="43">
        <v>206</v>
      </c>
      <c r="N11" s="43">
        <v>132</v>
      </c>
      <c r="O11" s="43">
        <v>132</v>
      </c>
    </row>
    <row r="12" spans="1:15" s="4" customFormat="1" ht="16.5" x14ac:dyDescent="0.3">
      <c r="B12" s="4" t="s">
        <v>113</v>
      </c>
      <c r="C12" s="4" t="s">
        <v>114</v>
      </c>
      <c r="D12" s="43">
        <v>131</v>
      </c>
      <c r="E12" s="43">
        <v>131</v>
      </c>
      <c r="F12" s="43">
        <v>131</v>
      </c>
      <c r="G12" s="43">
        <v>131</v>
      </c>
      <c r="H12" s="43">
        <v>131</v>
      </c>
      <c r="I12" s="43">
        <v>131</v>
      </c>
      <c r="J12" s="43">
        <v>131</v>
      </c>
      <c r="K12" s="43">
        <v>131</v>
      </c>
      <c r="L12" s="43">
        <v>131</v>
      </c>
      <c r="M12" s="43">
        <v>202</v>
      </c>
      <c r="N12" s="43">
        <v>202</v>
      </c>
      <c r="O12" s="43">
        <v>131</v>
      </c>
    </row>
    <row r="13" spans="1:15" s="4" customFormat="1" ht="16.5" x14ac:dyDescent="0.3">
      <c r="B13" s="4" t="s">
        <v>115</v>
      </c>
      <c r="C13" s="4" t="s">
        <v>116</v>
      </c>
      <c r="D13" s="43">
        <v>182</v>
      </c>
      <c r="E13" s="43">
        <v>152</v>
      </c>
      <c r="F13" s="43">
        <v>152</v>
      </c>
      <c r="G13" s="43">
        <v>152</v>
      </c>
      <c r="H13" s="43">
        <v>152</v>
      </c>
      <c r="I13" s="43">
        <v>152</v>
      </c>
      <c r="J13" s="43">
        <v>152</v>
      </c>
      <c r="K13" s="43">
        <v>152</v>
      </c>
      <c r="L13" s="43">
        <v>182</v>
      </c>
      <c r="M13" s="43">
        <v>182</v>
      </c>
      <c r="N13" s="43">
        <v>182</v>
      </c>
      <c r="O13" s="43">
        <v>182</v>
      </c>
    </row>
    <row r="14" spans="1:15" s="4" customFormat="1" ht="16.5" x14ac:dyDescent="0.3">
      <c r="B14" s="4" t="s">
        <v>117</v>
      </c>
      <c r="C14" s="4" t="s">
        <v>118</v>
      </c>
      <c r="D14" s="43">
        <v>130</v>
      </c>
      <c r="E14" s="43">
        <v>130</v>
      </c>
      <c r="F14" s="43">
        <v>130</v>
      </c>
      <c r="G14" s="43">
        <v>130</v>
      </c>
      <c r="H14" s="43">
        <v>135</v>
      </c>
      <c r="I14" s="43">
        <v>135</v>
      </c>
      <c r="J14" s="43">
        <v>135</v>
      </c>
      <c r="K14" s="43">
        <v>135</v>
      </c>
      <c r="L14" s="43">
        <v>135</v>
      </c>
      <c r="M14" s="43">
        <v>222</v>
      </c>
      <c r="N14" s="43">
        <v>222</v>
      </c>
      <c r="O14" s="43">
        <v>130</v>
      </c>
    </row>
    <row r="15" spans="1:15" s="4" customFormat="1" ht="16.5" x14ac:dyDescent="0.3">
      <c r="B15" s="4" t="s">
        <v>119</v>
      </c>
      <c r="C15" s="4" t="s">
        <v>120</v>
      </c>
      <c r="D15" s="43">
        <v>107</v>
      </c>
      <c r="E15" s="43">
        <v>107</v>
      </c>
      <c r="F15" s="43">
        <v>107</v>
      </c>
      <c r="G15" s="43">
        <v>107</v>
      </c>
      <c r="H15" s="43">
        <v>107</v>
      </c>
      <c r="I15" s="43">
        <v>107</v>
      </c>
      <c r="J15" s="43">
        <v>107</v>
      </c>
      <c r="K15" s="43">
        <v>107</v>
      </c>
      <c r="L15" s="43">
        <v>107</v>
      </c>
      <c r="M15" s="43">
        <v>107</v>
      </c>
      <c r="N15" s="43">
        <v>107</v>
      </c>
      <c r="O15" s="43">
        <v>107</v>
      </c>
    </row>
    <row r="16" spans="1:15" s="4" customFormat="1" ht="16.5" x14ac:dyDescent="0.3"/>
    <row r="17" spans="2:14" s="4" customFormat="1" ht="16.5" x14ac:dyDescent="0.3"/>
    <row r="18" spans="2:14" s="4" customFormat="1" ht="16.5" x14ac:dyDescent="0.3"/>
    <row r="19" spans="2:14" s="4" customFormat="1" ht="18" x14ac:dyDescent="0.3">
      <c r="B19" s="39" t="s">
        <v>121</v>
      </c>
    </row>
    <row r="20" spans="2:14" s="4" customFormat="1" ht="16.5" x14ac:dyDescent="0.3">
      <c r="B20" s="38" t="s">
        <v>91</v>
      </c>
    </row>
    <row r="21" spans="2:14" s="4" customFormat="1" ht="16.5" x14ac:dyDescent="0.3"/>
    <row r="22" spans="2:14" s="4" customFormat="1" ht="16.5" x14ac:dyDescent="0.3">
      <c r="B22" s="41" t="s">
        <v>92</v>
      </c>
      <c r="C22" s="41" t="s">
        <v>93</v>
      </c>
      <c r="D22" s="42" t="s">
        <v>122</v>
      </c>
      <c r="E22" s="136" t="s">
        <v>123</v>
      </c>
      <c r="F22" s="136"/>
      <c r="G22" s="136"/>
      <c r="H22" s="42" t="s">
        <v>124</v>
      </c>
      <c r="I22" s="42" t="s">
        <v>125</v>
      </c>
      <c r="J22" s="136" t="s">
        <v>126</v>
      </c>
      <c r="K22" s="136"/>
      <c r="L22" s="136" t="s">
        <v>127</v>
      </c>
      <c r="M22" s="136"/>
      <c r="N22" s="136"/>
    </row>
    <row r="23" spans="2:14" s="4" customFormat="1" ht="16.5" x14ac:dyDescent="0.3">
      <c r="B23" s="4" t="s">
        <v>106</v>
      </c>
      <c r="C23" s="4" t="s">
        <v>107</v>
      </c>
      <c r="D23" s="43">
        <v>64</v>
      </c>
      <c r="E23" s="135">
        <v>14</v>
      </c>
      <c r="F23" s="135"/>
      <c r="G23" s="135"/>
      <c r="H23" s="43">
        <v>16</v>
      </c>
      <c r="I23" s="43">
        <v>29</v>
      </c>
      <c r="J23" s="135">
        <v>5</v>
      </c>
      <c r="K23" s="135"/>
      <c r="L23" s="135">
        <v>48</v>
      </c>
      <c r="M23" s="135"/>
      <c r="N23" s="135"/>
    </row>
    <row r="24" spans="2:14" s="4" customFormat="1" ht="16.5" x14ac:dyDescent="0.3">
      <c r="B24" s="4" t="s">
        <v>108</v>
      </c>
      <c r="C24" s="4" t="s">
        <v>109</v>
      </c>
      <c r="D24" s="43">
        <v>64</v>
      </c>
      <c r="E24" s="135">
        <v>14</v>
      </c>
      <c r="F24" s="135"/>
      <c r="G24" s="135"/>
      <c r="H24" s="43">
        <v>16</v>
      </c>
      <c r="I24" s="43">
        <v>29</v>
      </c>
      <c r="J24" s="135">
        <v>5</v>
      </c>
      <c r="K24" s="135"/>
      <c r="L24" s="135">
        <v>48</v>
      </c>
      <c r="M24" s="135"/>
      <c r="N24" s="135"/>
    </row>
    <row r="25" spans="2:14" s="4" customFormat="1" ht="16.5" x14ac:dyDescent="0.3">
      <c r="B25" s="4" t="s">
        <v>110</v>
      </c>
      <c r="C25" s="4" t="s">
        <v>110</v>
      </c>
      <c r="D25" s="43">
        <v>64</v>
      </c>
      <c r="E25" s="135">
        <v>14</v>
      </c>
      <c r="F25" s="135"/>
      <c r="G25" s="135"/>
      <c r="H25" s="43">
        <v>16</v>
      </c>
      <c r="I25" s="43">
        <v>29</v>
      </c>
      <c r="J25" s="135">
        <v>5</v>
      </c>
      <c r="K25" s="135"/>
      <c r="L25" s="135">
        <v>48</v>
      </c>
      <c r="M25" s="135"/>
      <c r="N25" s="135"/>
    </row>
    <row r="26" spans="2:14" s="4" customFormat="1" ht="16.5" x14ac:dyDescent="0.3">
      <c r="B26" s="4" t="s">
        <v>111</v>
      </c>
      <c r="C26" s="4" t="s">
        <v>112</v>
      </c>
      <c r="D26" s="43">
        <v>64</v>
      </c>
      <c r="E26" s="135">
        <v>14</v>
      </c>
      <c r="F26" s="135"/>
      <c r="G26" s="135"/>
      <c r="H26" s="43">
        <v>16</v>
      </c>
      <c r="I26" s="43">
        <v>29</v>
      </c>
      <c r="J26" s="135">
        <v>5</v>
      </c>
      <c r="K26" s="135"/>
      <c r="L26" s="135">
        <v>48</v>
      </c>
      <c r="M26" s="135"/>
      <c r="N26" s="135"/>
    </row>
    <row r="27" spans="2:14" s="4" customFormat="1" ht="16.5" x14ac:dyDescent="0.3">
      <c r="B27" s="4" t="s">
        <v>113</v>
      </c>
      <c r="C27" s="4" t="s">
        <v>114</v>
      </c>
      <c r="D27" s="43">
        <v>69</v>
      </c>
      <c r="E27" s="135">
        <v>16</v>
      </c>
      <c r="F27" s="135"/>
      <c r="G27" s="135"/>
      <c r="H27" s="43">
        <v>17</v>
      </c>
      <c r="I27" s="43">
        <v>31</v>
      </c>
      <c r="J27" s="135">
        <v>5</v>
      </c>
      <c r="K27" s="135"/>
      <c r="L27" s="135">
        <v>51.75</v>
      </c>
      <c r="M27" s="135"/>
      <c r="N27" s="135"/>
    </row>
    <row r="28" spans="2:14" s="4" customFormat="1" ht="16.5" x14ac:dyDescent="0.3">
      <c r="B28" s="4" t="s">
        <v>115</v>
      </c>
      <c r="C28" s="4" t="s">
        <v>116</v>
      </c>
      <c r="D28" s="43">
        <v>74</v>
      </c>
      <c r="E28" s="135">
        <v>17</v>
      </c>
      <c r="F28" s="135"/>
      <c r="G28" s="135"/>
      <c r="H28" s="43">
        <v>18</v>
      </c>
      <c r="I28" s="43">
        <v>34</v>
      </c>
      <c r="J28" s="135">
        <v>5</v>
      </c>
      <c r="K28" s="135"/>
      <c r="L28" s="135">
        <v>55.5</v>
      </c>
      <c r="M28" s="135"/>
      <c r="N28" s="135"/>
    </row>
    <row r="29" spans="2:14" s="4" customFormat="1" ht="16.5" x14ac:dyDescent="0.3">
      <c r="B29" s="4" t="s">
        <v>117</v>
      </c>
      <c r="C29" s="4" t="s">
        <v>118</v>
      </c>
      <c r="D29" s="43">
        <v>69</v>
      </c>
      <c r="E29" s="135">
        <v>16</v>
      </c>
      <c r="F29" s="135"/>
      <c r="G29" s="135"/>
      <c r="H29" s="43">
        <v>17</v>
      </c>
      <c r="I29" s="43">
        <v>31</v>
      </c>
      <c r="J29" s="135">
        <v>5</v>
      </c>
      <c r="K29" s="135"/>
      <c r="L29" s="135">
        <v>51.75</v>
      </c>
      <c r="M29" s="135"/>
      <c r="N29" s="135"/>
    </row>
    <row r="30" spans="2:14" s="4" customFormat="1" ht="16.5" x14ac:dyDescent="0.3">
      <c r="B30" s="4" t="s">
        <v>119</v>
      </c>
      <c r="C30" s="4" t="s">
        <v>120</v>
      </c>
      <c r="D30" s="43">
        <v>59</v>
      </c>
      <c r="E30" s="135">
        <v>13</v>
      </c>
      <c r="F30" s="135"/>
      <c r="G30" s="135"/>
      <c r="H30" s="43">
        <v>15</v>
      </c>
      <c r="I30" s="43">
        <v>26</v>
      </c>
      <c r="J30" s="135">
        <v>5</v>
      </c>
      <c r="K30" s="135"/>
      <c r="L30" s="135">
        <v>44.25</v>
      </c>
      <c r="M30" s="135"/>
      <c r="N30" s="135"/>
    </row>
    <row r="31" spans="2:14" s="4" customFormat="1" ht="16.5" x14ac:dyDescent="0.3"/>
    <row r="32" spans="2:14" s="4" customFormat="1" ht="16.5" x14ac:dyDescent="0.3"/>
    <row r="33" spans="1:29" s="4" customFormat="1" ht="16.5" x14ac:dyDescent="0.3"/>
    <row r="34" spans="1:29" s="4" customFormat="1" ht="16.5" x14ac:dyDescent="0.3"/>
    <row r="35" spans="1:29" s="4" customFormat="1" ht="16.5" x14ac:dyDescent="0.3"/>
    <row r="36" spans="1:29" s="4" customFormat="1" ht="16.5" x14ac:dyDescent="0.3"/>
    <row r="37" spans="1:29" s="4" customFormat="1" ht="16.5" x14ac:dyDescent="0.3"/>
    <row r="38" spans="1:29" s="4" customFormat="1" ht="16.5" x14ac:dyDescent="0.3"/>
    <row r="39" spans="1:29" s="4" customFormat="1" ht="16.5" x14ac:dyDescent="0.3"/>
    <row r="40" spans="1:29" s="4" customFormat="1" ht="16.5" x14ac:dyDescent="0.3"/>
    <row r="41" spans="1:29" ht="16.5" x14ac:dyDescent="0.3">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row>
    <row r="42" spans="1:29" ht="16.5" x14ac:dyDescent="0.3">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row>
    <row r="43" spans="1:29" ht="16.5" x14ac:dyDescent="0.3">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row>
    <row r="44" spans="1:29" ht="16.5" x14ac:dyDescent="0.3">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row>
    <row r="45" spans="1:29" ht="16.5" x14ac:dyDescent="0.3">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row>
    <row r="46" spans="1:29" ht="16.5" x14ac:dyDescent="0.3">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row>
    <row r="47" spans="1:29" ht="16.5" x14ac:dyDescent="0.3">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row>
    <row r="48" spans="1:29" ht="16.5" x14ac:dyDescent="0.3">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row>
    <row r="49" spans="1:29" ht="16.5" x14ac:dyDescent="0.3">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row>
    <row r="50" spans="1:29" ht="16.5" x14ac:dyDescent="0.3">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row>
    <row r="51" spans="1:29" ht="16.5" x14ac:dyDescent="0.3">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row>
  </sheetData>
  <mergeCells count="27">
    <mergeCell ref="L29:N29"/>
    <mergeCell ref="L30:N30"/>
    <mergeCell ref="J29:K29"/>
    <mergeCell ref="J30:K30"/>
    <mergeCell ref="L22:N22"/>
    <mergeCell ref="L23:N23"/>
    <mergeCell ref="L24:N24"/>
    <mergeCell ref="L25:N25"/>
    <mergeCell ref="L26:N26"/>
    <mergeCell ref="L27:N27"/>
    <mergeCell ref="L28:N28"/>
    <mergeCell ref="E28:G28"/>
    <mergeCell ref="E29:G29"/>
    <mergeCell ref="E30:G30"/>
    <mergeCell ref="J22:K22"/>
    <mergeCell ref="J23:K23"/>
    <mergeCell ref="J24:K24"/>
    <mergeCell ref="J25:K25"/>
    <mergeCell ref="J26:K26"/>
    <mergeCell ref="J27:K27"/>
    <mergeCell ref="J28:K28"/>
    <mergeCell ref="E22:G22"/>
    <mergeCell ref="E23:G23"/>
    <mergeCell ref="E24:G24"/>
    <mergeCell ref="E25:G25"/>
    <mergeCell ref="E26:G26"/>
    <mergeCell ref="E27:G27"/>
  </mergeCells>
  <hyperlinks>
    <hyperlink ref="B5" r:id="rId1" display="https://geocoding.geo.census.gov/geocoder/geographies/address?form" xr:uid="{22F66C51-1828-402C-8300-920D253DCC47}"/>
    <hyperlink ref="B20" r:id="rId2" display="https://geocoding.geo.census.gov/geocoder/geographies/address?form" xr:uid="{9D78EEB4-0E55-459A-9AE3-BDE627434205}"/>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654B8-8C50-40B9-A3EF-E347DD0CE58A}">
  <sheetPr>
    <tabColor rgb="FFBF9969"/>
  </sheetPr>
  <dimension ref="A1:D65"/>
  <sheetViews>
    <sheetView showGridLines="0" zoomScale="80" zoomScaleNormal="80" workbookViewId="0">
      <selection activeCell="A14" sqref="A14"/>
    </sheetView>
  </sheetViews>
  <sheetFormatPr defaultColWidth="9.140625" defaultRowHeight="16.5" x14ac:dyDescent="0.3"/>
  <cols>
    <col min="1" max="1" width="3.5703125" style="4" customWidth="1"/>
    <col min="2" max="2" width="11.5703125" style="4" customWidth="1"/>
    <col min="3" max="3" width="28.42578125" style="4" bestFit="1" customWidth="1"/>
    <col min="4" max="4" width="113.140625" style="4" customWidth="1"/>
    <col min="5" max="16384" width="9.140625" style="4"/>
  </cols>
  <sheetData>
    <row r="1" spans="1:4" ht="20.25" x14ac:dyDescent="0.3">
      <c r="A1" s="40" t="s">
        <v>128</v>
      </c>
    </row>
    <row r="2" spans="1:4" ht="10.5" customHeight="1" x14ac:dyDescent="0.3"/>
    <row r="3" spans="1:4" ht="25.5" customHeight="1" x14ac:dyDescent="0.3">
      <c r="A3" s="137" t="s">
        <v>336</v>
      </c>
      <c r="B3" s="137"/>
      <c r="C3" s="137"/>
      <c r="D3" s="137"/>
    </row>
    <row r="4" spans="1:4" ht="25.5" customHeight="1" x14ac:dyDescent="0.3">
      <c r="A4" s="137"/>
      <c r="B4" s="137"/>
      <c r="C4" s="137"/>
      <c r="D4" s="137"/>
    </row>
    <row r="5" spans="1:4" ht="25.5" customHeight="1" x14ac:dyDescent="0.3">
      <c r="A5" s="137"/>
      <c r="B5" s="137"/>
      <c r="C5" s="137"/>
      <c r="D5" s="137"/>
    </row>
    <row r="6" spans="1:4" ht="25.5" customHeight="1" x14ac:dyDescent="0.3">
      <c r="A6" s="137"/>
      <c r="B6" s="137"/>
      <c r="C6" s="137"/>
      <c r="D6" s="137"/>
    </row>
    <row r="7" spans="1:4" ht="25.5" customHeight="1" x14ac:dyDescent="0.3">
      <c r="A7" s="137"/>
      <c r="B7" s="137"/>
      <c r="C7" s="137"/>
      <c r="D7" s="137"/>
    </row>
    <row r="8" spans="1:4" ht="25.5" customHeight="1" x14ac:dyDescent="0.3">
      <c r="A8" s="137"/>
      <c r="B8" s="137"/>
      <c r="C8" s="137"/>
      <c r="D8" s="137"/>
    </row>
    <row r="9" spans="1:4" ht="25.5" customHeight="1" x14ac:dyDescent="0.3">
      <c r="A9" s="137"/>
      <c r="B9" s="137"/>
      <c r="C9" s="137"/>
      <c r="D9" s="137"/>
    </row>
    <row r="10" spans="1:4" ht="25.5" customHeight="1" x14ac:dyDescent="0.3">
      <c r="A10" s="137"/>
      <c r="B10" s="137"/>
      <c r="C10" s="137"/>
      <c r="D10" s="137"/>
    </row>
    <row r="11" spans="1:4" ht="25.5" customHeight="1" x14ac:dyDescent="0.3">
      <c r="A11" s="137"/>
      <c r="B11" s="137"/>
      <c r="C11" s="137"/>
      <c r="D11" s="137"/>
    </row>
    <row r="12" spans="1:4" ht="25.5" customHeight="1" x14ac:dyDescent="0.3">
      <c r="A12" s="137"/>
      <c r="B12" s="137"/>
      <c r="C12" s="137"/>
      <c r="D12" s="137"/>
    </row>
    <row r="13" spans="1:4" ht="25.5" customHeight="1" x14ac:dyDescent="0.3">
      <c r="A13" s="137"/>
      <c r="B13" s="137"/>
      <c r="C13" s="137"/>
      <c r="D13" s="137"/>
    </row>
    <row r="14" spans="1:4" ht="16.5" customHeight="1" thickBot="1" x14ac:dyDescent="0.35">
      <c r="A14" s="46"/>
      <c r="B14" s="46"/>
      <c r="C14" s="46"/>
      <c r="D14" s="46"/>
    </row>
    <row r="15" spans="1:4" x14ac:dyDescent="0.3">
      <c r="B15" s="23" t="s">
        <v>129</v>
      </c>
      <c r="C15" s="24" t="s">
        <v>130</v>
      </c>
      <c r="D15" s="25" t="s">
        <v>131</v>
      </c>
    </row>
    <row r="16" spans="1:4" ht="33" x14ac:dyDescent="0.3">
      <c r="B16" s="138" t="s">
        <v>229</v>
      </c>
      <c r="C16" s="22" t="s">
        <v>11</v>
      </c>
      <c r="D16" s="26" t="s">
        <v>132</v>
      </c>
    </row>
    <row r="17" spans="2:4" ht="49.5" x14ac:dyDescent="0.3">
      <c r="B17" s="138"/>
      <c r="C17" s="22" t="s">
        <v>12</v>
      </c>
      <c r="D17" s="26" t="s">
        <v>257</v>
      </c>
    </row>
    <row r="18" spans="2:4" ht="33" x14ac:dyDescent="0.3">
      <c r="B18" s="138"/>
      <c r="C18" s="22" t="s">
        <v>133</v>
      </c>
      <c r="D18" s="26" t="s">
        <v>256</v>
      </c>
    </row>
    <row r="19" spans="2:4" ht="33" x14ac:dyDescent="0.3">
      <c r="B19" s="138"/>
      <c r="C19" s="22" t="s">
        <v>14</v>
      </c>
      <c r="D19" s="26" t="s">
        <v>255</v>
      </c>
    </row>
    <row r="20" spans="2:4" x14ac:dyDescent="0.3">
      <c r="B20" s="138"/>
      <c r="C20" s="22" t="s">
        <v>134</v>
      </c>
      <c r="D20" s="26" t="s">
        <v>135</v>
      </c>
    </row>
    <row r="21" spans="2:4" ht="49.5" x14ac:dyDescent="0.3">
      <c r="B21" s="138"/>
      <c r="C21" s="22" t="s">
        <v>136</v>
      </c>
      <c r="D21" s="26" t="s">
        <v>137</v>
      </c>
    </row>
    <row r="22" spans="2:4" x14ac:dyDescent="0.3">
      <c r="B22" s="138"/>
      <c r="C22" s="22" t="s">
        <v>138</v>
      </c>
      <c r="D22" s="26" t="s">
        <v>139</v>
      </c>
    </row>
    <row r="23" spans="2:4" ht="33" x14ac:dyDescent="0.3">
      <c r="B23" s="138"/>
      <c r="C23" s="22" t="s">
        <v>140</v>
      </c>
      <c r="D23" s="26" t="s">
        <v>141</v>
      </c>
    </row>
    <row r="24" spans="2:4" x14ac:dyDescent="0.3">
      <c r="B24" s="138"/>
      <c r="C24" s="22" t="s">
        <v>142</v>
      </c>
      <c r="D24" s="26" t="s">
        <v>143</v>
      </c>
    </row>
    <row r="25" spans="2:4" ht="33" x14ac:dyDescent="0.3">
      <c r="B25" s="139"/>
      <c r="C25" s="22" t="s">
        <v>144</v>
      </c>
      <c r="D25" s="68" t="s">
        <v>145</v>
      </c>
    </row>
    <row r="26" spans="2:4" ht="33.75" thickBot="1" x14ac:dyDescent="0.35">
      <c r="B26" s="140"/>
      <c r="C26" s="66" t="s">
        <v>47</v>
      </c>
      <c r="D26" s="67" t="s">
        <v>291</v>
      </c>
    </row>
    <row r="27" spans="2:4" ht="17.25" thickBot="1" x14ac:dyDescent="0.35"/>
    <row r="28" spans="2:4" x14ac:dyDescent="0.3">
      <c r="B28" s="23" t="s">
        <v>129</v>
      </c>
      <c r="C28" s="24" t="s">
        <v>130</v>
      </c>
      <c r="D28" s="25" t="s">
        <v>131</v>
      </c>
    </row>
    <row r="29" spans="2:4" ht="49.5" x14ac:dyDescent="0.3">
      <c r="B29" s="138" t="s">
        <v>231</v>
      </c>
      <c r="C29" s="22" t="s">
        <v>12</v>
      </c>
      <c r="D29" s="26" t="s">
        <v>257</v>
      </c>
    </row>
    <row r="30" spans="2:4" x14ac:dyDescent="0.3">
      <c r="B30" s="138"/>
      <c r="C30" s="22" t="s">
        <v>258</v>
      </c>
      <c r="D30" s="26" t="s">
        <v>260</v>
      </c>
    </row>
    <row r="31" spans="2:4" x14ac:dyDescent="0.3">
      <c r="B31" s="138"/>
      <c r="C31" s="22" t="s">
        <v>259</v>
      </c>
      <c r="D31" s="26" t="s">
        <v>265</v>
      </c>
    </row>
    <row r="32" spans="2:4" x14ac:dyDescent="0.3">
      <c r="B32" s="138"/>
      <c r="C32" s="22" t="s">
        <v>261</v>
      </c>
      <c r="D32" s="26" t="s">
        <v>264</v>
      </c>
    </row>
    <row r="33" spans="2:4" x14ac:dyDescent="0.3">
      <c r="B33" s="138"/>
      <c r="C33" s="22" t="s">
        <v>263</v>
      </c>
      <c r="D33" s="26" t="s">
        <v>266</v>
      </c>
    </row>
    <row r="34" spans="2:4" ht="33" x14ac:dyDescent="0.3">
      <c r="B34" s="138"/>
      <c r="C34" s="22" t="s">
        <v>228</v>
      </c>
      <c r="D34" s="26" t="s">
        <v>262</v>
      </c>
    </row>
    <row r="35" spans="2:4" ht="17.25" thickBot="1" x14ac:dyDescent="0.35"/>
    <row r="36" spans="2:4" x14ac:dyDescent="0.3">
      <c r="B36" s="23" t="s">
        <v>129</v>
      </c>
      <c r="C36" s="24" t="s">
        <v>130</v>
      </c>
      <c r="D36" s="25" t="s">
        <v>131</v>
      </c>
    </row>
    <row r="37" spans="2:4" x14ac:dyDescent="0.3">
      <c r="B37" s="138" t="s">
        <v>230</v>
      </c>
      <c r="C37" s="22" t="s">
        <v>11</v>
      </c>
      <c r="D37" s="26" t="s">
        <v>146</v>
      </c>
    </row>
    <row r="38" spans="2:4" x14ac:dyDescent="0.3">
      <c r="B38" s="138"/>
      <c r="C38" s="22" t="s">
        <v>26</v>
      </c>
      <c r="D38" s="26" t="s">
        <v>147</v>
      </c>
    </row>
    <row r="39" spans="2:4" ht="33" x14ac:dyDescent="0.3">
      <c r="B39" s="138"/>
      <c r="C39" s="22" t="s">
        <v>148</v>
      </c>
      <c r="D39" s="26" t="s">
        <v>149</v>
      </c>
    </row>
    <row r="40" spans="2:4" ht="49.5" x14ac:dyDescent="0.3">
      <c r="B40" s="138"/>
      <c r="C40" s="22" t="s">
        <v>14</v>
      </c>
      <c r="D40" s="26" t="s">
        <v>150</v>
      </c>
    </row>
    <row r="41" spans="2:4" ht="33" x14ac:dyDescent="0.3">
      <c r="B41" s="138"/>
      <c r="C41" s="22" t="s">
        <v>134</v>
      </c>
      <c r="D41" s="26" t="s">
        <v>151</v>
      </c>
    </row>
    <row r="42" spans="2:4" ht="66" x14ac:dyDescent="0.3">
      <c r="B42" s="138"/>
      <c r="C42" s="22" t="s">
        <v>136</v>
      </c>
      <c r="D42" s="26" t="s">
        <v>152</v>
      </c>
    </row>
    <row r="43" spans="2:4" x14ac:dyDescent="0.3">
      <c r="B43" s="138"/>
      <c r="C43" s="22" t="s">
        <v>138</v>
      </c>
      <c r="D43" s="26" t="s">
        <v>139</v>
      </c>
    </row>
    <row r="44" spans="2:4" ht="33" x14ac:dyDescent="0.3">
      <c r="B44" s="138"/>
      <c r="C44" s="22" t="s">
        <v>140</v>
      </c>
      <c r="D44" s="26" t="s">
        <v>141</v>
      </c>
    </row>
    <row r="45" spans="2:4" x14ac:dyDescent="0.3">
      <c r="B45" s="138"/>
      <c r="C45" s="22" t="s">
        <v>142</v>
      </c>
      <c r="D45" s="26" t="s">
        <v>143</v>
      </c>
    </row>
    <row r="46" spans="2:4" ht="33" x14ac:dyDescent="0.3">
      <c r="B46" s="139"/>
      <c r="C46" s="22" t="s">
        <v>144</v>
      </c>
      <c r="D46" s="68" t="s">
        <v>145</v>
      </c>
    </row>
    <row r="47" spans="2:4" ht="33.75" thickBot="1" x14ac:dyDescent="0.35">
      <c r="B47" s="140"/>
      <c r="C47" s="66" t="s">
        <v>47</v>
      </c>
      <c r="D47" s="67" t="s">
        <v>291</v>
      </c>
    </row>
    <row r="48" spans="2:4" ht="17.25" thickBot="1" x14ac:dyDescent="0.35"/>
    <row r="49" spans="2:4" x14ac:dyDescent="0.3">
      <c r="B49" s="23" t="s">
        <v>129</v>
      </c>
      <c r="C49" s="24" t="s">
        <v>130</v>
      </c>
      <c r="D49" s="25" t="s">
        <v>131</v>
      </c>
    </row>
    <row r="50" spans="2:4" ht="49.5" x14ac:dyDescent="0.3">
      <c r="B50" s="138" t="s">
        <v>232</v>
      </c>
      <c r="C50" s="22" t="s">
        <v>11</v>
      </c>
      <c r="D50" s="26" t="s">
        <v>286</v>
      </c>
    </row>
    <row r="51" spans="2:4" x14ac:dyDescent="0.3">
      <c r="B51" s="138"/>
      <c r="C51" s="22" t="s">
        <v>26</v>
      </c>
      <c r="D51" s="26" t="s">
        <v>153</v>
      </c>
    </row>
    <row r="52" spans="2:4" x14ac:dyDescent="0.3">
      <c r="B52" s="138"/>
      <c r="C52" s="22" t="s">
        <v>36</v>
      </c>
      <c r="D52" s="26" t="s">
        <v>154</v>
      </c>
    </row>
    <row r="53" spans="2:4" x14ac:dyDescent="0.3">
      <c r="B53" s="138"/>
      <c r="C53" s="22" t="s">
        <v>14</v>
      </c>
      <c r="D53" s="26" t="s">
        <v>155</v>
      </c>
    </row>
    <row r="54" spans="2:4" x14ac:dyDescent="0.3">
      <c r="B54" s="138"/>
      <c r="C54" s="22" t="s">
        <v>134</v>
      </c>
      <c r="D54" s="26" t="s">
        <v>156</v>
      </c>
    </row>
    <row r="55" spans="2:4" ht="49.5" x14ac:dyDescent="0.3">
      <c r="B55" s="138"/>
      <c r="C55" s="22" t="s">
        <v>136</v>
      </c>
      <c r="D55" s="26" t="s">
        <v>137</v>
      </c>
    </row>
    <row r="56" spans="2:4" x14ac:dyDescent="0.3">
      <c r="B56" s="138"/>
      <c r="C56" s="22" t="s">
        <v>138</v>
      </c>
      <c r="D56" s="26" t="s">
        <v>139</v>
      </c>
    </row>
    <row r="57" spans="2:4" ht="49.5" x14ac:dyDescent="0.3">
      <c r="B57" s="138"/>
      <c r="C57" s="22" t="s">
        <v>140</v>
      </c>
      <c r="D57" s="26" t="s">
        <v>157</v>
      </c>
    </row>
    <row r="58" spans="2:4" x14ac:dyDescent="0.3">
      <c r="B58" s="138"/>
      <c r="C58" s="22" t="s">
        <v>142</v>
      </c>
      <c r="D58" s="26" t="s">
        <v>143</v>
      </c>
    </row>
    <row r="59" spans="2:4" ht="49.5" x14ac:dyDescent="0.3">
      <c r="B59" s="139"/>
      <c r="C59" s="22" t="s">
        <v>144</v>
      </c>
      <c r="D59" s="68" t="s">
        <v>158</v>
      </c>
    </row>
    <row r="60" spans="2:4" ht="33.75" thickBot="1" x14ac:dyDescent="0.35">
      <c r="B60" s="140"/>
      <c r="C60" s="66" t="s">
        <v>47</v>
      </c>
      <c r="D60" s="67" t="s">
        <v>291</v>
      </c>
    </row>
    <row r="61" spans="2:4" ht="17.25" thickBot="1" x14ac:dyDescent="0.35">
      <c r="B61" s="13"/>
    </row>
    <row r="62" spans="2:4" x14ac:dyDescent="0.3">
      <c r="B62" s="23" t="s">
        <v>129</v>
      </c>
      <c r="C62" s="24" t="s">
        <v>130</v>
      </c>
      <c r="D62" s="25" t="s">
        <v>131</v>
      </c>
    </row>
    <row r="63" spans="2:4" ht="49.5" x14ac:dyDescent="0.3">
      <c r="B63" s="138" t="s">
        <v>282</v>
      </c>
      <c r="C63" s="22" t="s">
        <v>14</v>
      </c>
      <c r="D63" s="26" t="s">
        <v>283</v>
      </c>
    </row>
    <row r="64" spans="2:4" ht="407.25" customHeight="1" x14ac:dyDescent="0.3">
      <c r="B64" s="138"/>
      <c r="C64" s="22" t="s">
        <v>47</v>
      </c>
      <c r="D64" s="26" t="s">
        <v>335</v>
      </c>
    </row>
    <row r="65" spans="2:4" ht="33" x14ac:dyDescent="0.3">
      <c r="B65" s="138"/>
      <c r="C65" s="22" t="s">
        <v>140</v>
      </c>
      <c r="D65" s="26" t="s">
        <v>284</v>
      </c>
    </row>
  </sheetData>
  <mergeCells count="6">
    <mergeCell ref="A3:D13"/>
    <mergeCell ref="B63:B65"/>
    <mergeCell ref="B16:B26"/>
    <mergeCell ref="B37:B47"/>
    <mergeCell ref="B50:B60"/>
    <mergeCell ref="B29:B34"/>
  </mergeCells>
  <pageMargins left="0.7" right="0.7" top="0.75" bottom="0.75" header="0.3" footer="0.3"/>
  <pageSetup scale="58" orientation="portrait" r:id="rId1"/>
  <colBreaks count="1" manualBreakCount="1">
    <brk id="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5CDFF-F440-4DB2-8997-D9381D1BFFD4}">
  <sheetPr>
    <tabColor rgb="FFBF9969"/>
  </sheetPr>
  <dimension ref="A2:F6"/>
  <sheetViews>
    <sheetView workbookViewId="0">
      <selection activeCell="B6" sqref="B6"/>
    </sheetView>
  </sheetViews>
  <sheetFormatPr defaultRowHeight="15" x14ac:dyDescent="0.25"/>
  <cols>
    <col min="1" max="1" width="15.7109375" bestFit="1" customWidth="1"/>
    <col min="2" max="5" width="33.42578125" customWidth="1"/>
    <col min="6" max="7" width="32" customWidth="1"/>
  </cols>
  <sheetData>
    <row r="2" spans="1:6" x14ac:dyDescent="0.25">
      <c r="A2" s="72" t="s">
        <v>294</v>
      </c>
      <c r="B2" s="72" t="s">
        <v>298</v>
      </c>
      <c r="C2" s="72" t="s">
        <v>221</v>
      </c>
      <c r="D2" s="72" t="s">
        <v>299</v>
      </c>
      <c r="E2" s="72" t="s">
        <v>300</v>
      </c>
      <c r="F2" s="72" t="s">
        <v>305</v>
      </c>
    </row>
    <row r="3" spans="1:6" ht="255" x14ac:dyDescent="0.25">
      <c r="A3" s="73" t="s">
        <v>295</v>
      </c>
      <c r="B3" s="71" t="s">
        <v>308</v>
      </c>
      <c r="C3" s="71" t="s">
        <v>309</v>
      </c>
      <c r="D3" s="71" t="s">
        <v>307</v>
      </c>
      <c r="E3" s="71" t="s">
        <v>301</v>
      </c>
      <c r="F3" s="73"/>
    </row>
    <row r="4" spans="1:6" ht="105" x14ac:dyDescent="0.25">
      <c r="A4" s="73" t="s">
        <v>296</v>
      </c>
      <c r="B4" s="71" t="s">
        <v>310</v>
      </c>
      <c r="C4" s="71"/>
      <c r="D4" s="71"/>
      <c r="E4" s="71" t="s">
        <v>302</v>
      </c>
      <c r="F4" s="73"/>
    </row>
    <row r="5" spans="1:6" ht="270" x14ac:dyDescent="0.25">
      <c r="A5" s="71" t="s">
        <v>297</v>
      </c>
      <c r="B5" s="71" t="s">
        <v>311</v>
      </c>
      <c r="C5" s="71" t="s">
        <v>303</v>
      </c>
      <c r="D5" s="71" t="s">
        <v>334</v>
      </c>
      <c r="E5" s="71" t="s">
        <v>304</v>
      </c>
      <c r="F5" s="71" t="s">
        <v>306</v>
      </c>
    </row>
    <row r="6" spans="1:6" ht="30" x14ac:dyDescent="0.25">
      <c r="A6" s="71" t="s">
        <v>337</v>
      </c>
      <c r="B6" s="81" t="s">
        <v>338</v>
      </c>
      <c r="C6" s="80"/>
      <c r="D6" s="80"/>
      <c r="E6" s="80"/>
      <c r="F6" s="80"/>
    </row>
  </sheetData>
  <phoneticPr fontId="17"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B5A62-B246-4A4D-8630-C4BE04FE5B5E}">
  <sheetPr>
    <tabColor rgb="FFBF9969"/>
  </sheetPr>
  <dimension ref="B2:H23"/>
  <sheetViews>
    <sheetView workbookViewId="0">
      <selection activeCell="H16" sqref="H16:H23"/>
    </sheetView>
  </sheetViews>
  <sheetFormatPr defaultColWidth="9.140625" defaultRowHeight="14.25" x14ac:dyDescent="0.2"/>
  <cols>
    <col min="1" max="1" width="9.140625" style="1"/>
    <col min="2" max="2" width="14.7109375" style="1" bestFit="1" customWidth="1"/>
    <col min="3" max="3" width="9.140625" style="1"/>
    <col min="4" max="4" width="15.7109375" style="1" bestFit="1" customWidth="1"/>
    <col min="5" max="5" width="9.140625" style="1"/>
    <col min="6" max="6" width="13.85546875" style="1" bestFit="1" customWidth="1"/>
    <col min="7" max="7" width="9.140625" style="1"/>
    <col min="8" max="8" width="52" style="1" bestFit="1" customWidth="1"/>
    <col min="9" max="16384" width="9.140625" style="1"/>
  </cols>
  <sheetData>
    <row r="2" spans="2:8" x14ac:dyDescent="0.2">
      <c r="B2" s="2" t="s">
        <v>11</v>
      </c>
      <c r="D2" s="2" t="s">
        <v>148</v>
      </c>
      <c r="F2" s="2" t="s">
        <v>159</v>
      </c>
      <c r="H2" s="2" t="s">
        <v>160</v>
      </c>
    </row>
    <row r="3" spans="2:8" x14ac:dyDescent="0.2">
      <c r="D3" s="1" t="s">
        <v>161</v>
      </c>
      <c r="F3" s="1" t="s">
        <v>162</v>
      </c>
      <c r="H3" s="1" t="s">
        <v>163</v>
      </c>
    </row>
    <row r="4" spans="2:8" x14ac:dyDescent="0.2">
      <c r="D4" s="1" t="s">
        <v>11</v>
      </c>
      <c r="F4" s="1" t="s">
        <v>164</v>
      </c>
      <c r="H4" s="1" t="s">
        <v>165</v>
      </c>
    </row>
    <row r="5" spans="2:8" x14ac:dyDescent="0.2">
      <c r="D5" s="1" t="s">
        <v>166</v>
      </c>
      <c r="F5" s="1" t="s">
        <v>167</v>
      </c>
      <c r="H5" s="1" t="s">
        <v>168</v>
      </c>
    </row>
    <row r="6" spans="2:8" x14ac:dyDescent="0.2">
      <c r="D6" s="1" t="s">
        <v>169</v>
      </c>
      <c r="F6" s="1" t="s">
        <v>170</v>
      </c>
      <c r="H6" s="1" t="s">
        <v>5</v>
      </c>
    </row>
    <row r="7" spans="2:8" x14ac:dyDescent="0.2">
      <c r="F7" s="1" t="s">
        <v>171</v>
      </c>
      <c r="H7" s="1" t="s">
        <v>6</v>
      </c>
    </row>
    <row r="8" spans="2:8" x14ac:dyDescent="0.2">
      <c r="F8" s="1" t="s">
        <v>172</v>
      </c>
      <c r="H8" s="1" t="s">
        <v>173</v>
      </c>
    </row>
    <row r="9" spans="2:8" x14ac:dyDescent="0.2">
      <c r="B9" s="1" t="s">
        <v>38</v>
      </c>
      <c r="F9" s="1" t="s">
        <v>174</v>
      </c>
      <c r="H9" s="1" t="s">
        <v>175</v>
      </c>
    </row>
    <row r="10" spans="2:8" x14ac:dyDescent="0.2">
      <c r="B10" s="1" t="s">
        <v>40</v>
      </c>
      <c r="F10" s="1" t="s">
        <v>176</v>
      </c>
      <c r="H10" s="1" t="s">
        <v>177</v>
      </c>
    </row>
    <row r="11" spans="2:8" x14ac:dyDescent="0.2">
      <c r="B11" s="1" t="s">
        <v>42</v>
      </c>
      <c r="F11" s="1" t="s">
        <v>178</v>
      </c>
      <c r="H11" s="1" t="s">
        <v>179</v>
      </c>
    </row>
    <row r="12" spans="2:8" x14ac:dyDescent="0.2">
      <c r="B12" s="1" t="s">
        <v>288</v>
      </c>
      <c r="F12" s="1" t="s">
        <v>169</v>
      </c>
    </row>
    <row r="14" spans="2:8" x14ac:dyDescent="0.2">
      <c r="B14" s="1" t="s">
        <v>29</v>
      </c>
    </row>
    <row r="15" spans="2:8" x14ac:dyDescent="0.2">
      <c r="B15" s="1" t="s">
        <v>180</v>
      </c>
    </row>
    <row r="16" spans="2:8" x14ac:dyDescent="0.2">
      <c r="B16" s="1" t="s">
        <v>181</v>
      </c>
      <c r="H16" s="2" t="s">
        <v>182</v>
      </c>
    </row>
    <row r="17" spans="2:8" x14ac:dyDescent="0.2">
      <c r="B17" s="1" t="s">
        <v>42</v>
      </c>
      <c r="H17" s="1" t="s">
        <v>3</v>
      </c>
    </row>
    <row r="18" spans="2:8" x14ac:dyDescent="0.2">
      <c r="B18" s="1" t="s">
        <v>183</v>
      </c>
      <c r="H18" s="1" t="s">
        <v>185</v>
      </c>
    </row>
    <row r="19" spans="2:8" x14ac:dyDescent="0.2">
      <c r="B19" s="1" t="s">
        <v>184</v>
      </c>
      <c r="H19" s="1" t="s">
        <v>187</v>
      </c>
    </row>
    <row r="20" spans="2:8" x14ac:dyDescent="0.2">
      <c r="B20" s="1" t="s">
        <v>186</v>
      </c>
      <c r="H20" s="1" t="s">
        <v>188</v>
      </c>
    </row>
    <row r="21" spans="2:8" x14ac:dyDescent="0.2">
      <c r="H21" s="1" t="s">
        <v>189</v>
      </c>
    </row>
    <row r="22" spans="2:8" x14ac:dyDescent="0.2">
      <c r="B22" s="1" t="s">
        <v>289</v>
      </c>
      <c r="H22" s="1" t="s">
        <v>190</v>
      </c>
    </row>
    <row r="23" spans="2:8" x14ac:dyDescent="0.2">
      <c r="B23" s="1" t="s">
        <v>290</v>
      </c>
      <c r="H23" s="1" t="s">
        <v>191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F074F7A8AD0F74C877082ACD45C5F2D" ma:contentTypeVersion="18" ma:contentTypeDescription="Create a new document." ma:contentTypeScope="" ma:versionID="b8dcf6b35aa2fbec2dbc6f794f934248">
  <xsd:schema xmlns:xsd="http://www.w3.org/2001/XMLSchema" xmlns:xs="http://www.w3.org/2001/XMLSchema" xmlns:p="http://schemas.microsoft.com/office/2006/metadata/properties" xmlns:ns1="http://schemas.microsoft.com/sharepoint/v3" xmlns:ns2="http://schemas.microsoft.com/sharepoint/v3/fields" xmlns:ns3="7436e707-d0fa-4616-8312-08c4f7f780d9" xmlns:ns4="414e15ea-35fd-4cff-b780-bb342b3dfcbd" targetNamespace="http://schemas.microsoft.com/office/2006/metadata/properties" ma:root="true" ma:fieldsID="192bed0349016755b153522d2866eb2e" ns1:_="" ns2:_="" ns3:_="" ns4:_="">
    <xsd:import namespace="http://schemas.microsoft.com/sharepoint/v3"/>
    <xsd:import namespace="http://schemas.microsoft.com/sharepoint/v3/fields"/>
    <xsd:import namespace="7436e707-d0fa-4616-8312-08c4f7f780d9"/>
    <xsd:import namespace="414e15ea-35fd-4cff-b780-bb342b3dfcbd"/>
    <xsd:element name="properties">
      <xsd:complexType>
        <xsd:sequence>
          <xsd:element name="documentManagement">
            <xsd:complexType>
              <xsd:all>
                <xsd:element ref="ns2:_Version" minOccurs="0"/>
                <xsd:element ref="ns3:Program" minOccurs="0"/>
                <xsd:element ref="ns3:Key" minOccurs="0"/>
                <xsd:element ref="ns3:File_x0020_Description" minOccurs="0"/>
                <xsd:element ref="ns1:PublishingStartDate" minOccurs="0"/>
                <xsd:element ref="ns1:PublishingExpirationDate" minOccurs="0"/>
                <xsd:element ref="ns4:SharedWithUsers" minOccurs="0"/>
                <xsd:element ref="ns1:TranslationStateDownloadLink" minOccurs="0"/>
                <xsd:element ref="ns1:RoutingRule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TranslationStateDownloadLink" ma:index="16" nillable="true" ma:displayName="Download Link" ma:description="" ma:hidden="true" ma:internalName="TranslationStateDownloadLink"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RoutingRuleDescription" ma:index="18" nillable="true" ma:displayName="Description"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2" nillable="true" ma:displayName="File Version" ma:internalName="_Vers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36e707-d0fa-4616-8312-08c4f7f780d9" elementFormDefault="qualified">
    <xsd:import namespace="http://schemas.microsoft.com/office/2006/documentManagement/types"/>
    <xsd:import namespace="http://schemas.microsoft.com/office/infopath/2007/PartnerControls"/>
    <xsd:element name="Program" ma:index="3" nillable="true" ma:displayName="Program" ma:default="ReOregon" ma:format="Dropdown" ma:internalName="Program">
      <xsd:simpleType>
        <xsd:restriction base="dms:Choice">
          <xsd:enumeration value="ReOregon"/>
        </xsd:restriction>
      </xsd:simpleType>
    </xsd:element>
    <xsd:element name="Key" ma:index="4" nillable="true" ma:displayName="Key" ma:default="PIER" ma:format="Dropdown" ma:internalName="Key">
      <xsd:simpleType>
        <xsd:union memberTypes="dms:Text">
          <xsd:simpleType>
            <xsd:restriction base="dms:Choice">
              <xsd:enumeration value="PIER"/>
            </xsd:restriction>
          </xsd:simpleType>
        </xsd:union>
      </xsd:simpleType>
    </xsd:element>
    <xsd:element name="File_x0020_Description" ma:index="5" nillable="true" ma:displayName="File Description" ma:internalName="File_x0020_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14e15ea-35fd-4cff-b780-bb342b3dfcb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ogram xmlns="7436e707-d0fa-4616-8312-08c4f7f780d9">ReOregon</Program>
    <_Version xmlns="http://schemas.microsoft.com/sharepoint/v3/fields">V6</_Version>
    <File_x0020_Description xmlns="7436e707-d0fa-4616-8312-08c4f7f780d9" xsi:nil="true"/>
    <TranslationStateDownloadLink xmlns="http://schemas.microsoft.com/sharepoint/v3">
      <Url xsi:nil="true"/>
      <Description xsi:nil="true"/>
    </TranslationStateDownloadLink>
    <Key xmlns="7436e707-d0fa-4616-8312-08c4f7f780d9">Subrecipient Docs</Key>
    <PublishingExpirationDate xmlns="http://schemas.microsoft.com/sharepoint/v3" xsi:nil="true"/>
    <RoutingRuleDescription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513A9AD-BD0D-4BCE-AAAA-383D972C1C05}">
  <ds:schemaRefs>
    <ds:schemaRef ds:uri="http://schemas.microsoft.com/sharepoint/v3/contenttype/forms"/>
  </ds:schemaRefs>
</ds:datastoreItem>
</file>

<file path=customXml/itemProps2.xml><?xml version="1.0" encoding="utf-8"?>
<ds:datastoreItem xmlns:ds="http://schemas.openxmlformats.org/officeDocument/2006/customXml" ds:itemID="{3497FDCA-A409-4568-ADFB-E73D8B6D7340}"/>
</file>

<file path=customXml/itemProps3.xml><?xml version="1.0" encoding="utf-8"?>
<ds:datastoreItem xmlns:ds="http://schemas.openxmlformats.org/officeDocument/2006/customXml" ds:itemID="{5824F59E-D6A9-4A6D-821C-507DB00CDEAA}">
  <ds:schemaRefs>
    <ds:schemaRef ds:uri="http://purl.org/dc/dcmitype/"/>
    <ds:schemaRef ds:uri="http://www.w3.org/XML/1998/namespace"/>
    <ds:schemaRef ds:uri="70a2a898-07f1-47fc-9e22-7a1fcbc2996d"/>
    <ds:schemaRef ds:uri="http://schemas.microsoft.com/office/infopath/2007/PartnerControls"/>
    <ds:schemaRef ds:uri="http://schemas.openxmlformats.org/package/2006/metadata/core-properties"/>
    <ds:schemaRef ds:uri="http://schemas.microsoft.com/office/2006/documentManagement/types"/>
    <ds:schemaRef ds:uri="27eb71bc-1c14-47c7-b49e-317fb9db5ef0"/>
    <ds:schemaRef ds:uri="http://purl.org/dc/elements/1.1/"/>
    <ds:schemaRef ds:uri="http://schemas.microsoft.com/sharepoint/v3"/>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Sub Budget</vt:lpstr>
      <vt:lpstr>Personnel</vt:lpstr>
      <vt:lpstr>Reviewer Qs</vt:lpstr>
      <vt:lpstr>GSA</vt:lpstr>
      <vt:lpstr>Instructions</vt:lpstr>
      <vt:lpstr>Version History</vt:lpstr>
      <vt:lpstr>Data Fields</vt:lpstr>
      <vt:lpstr>Instructions!Print_Area</vt:lpstr>
      <vt:lpstr>Personnel!Print_Area</vt:lpstr>
      <vt:lpstr>'Sub Budget'!Print_Area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ReOregon Subrecipient Invoice Coversheet </dc:title>
  <dc:subject/>
  <dc:creator>Ibeh, Ndubuisi</dc:creator>
  <cp:keywords/>
  <dc:description/>
  <cp:lastModifiedBy>Lewis, Ashley</cp:lastModifiedBy>
  <cp:revision/>
  <cp:lastPrinted>2024-01-11T19:48:33Z</cp:lastPrinted>
  <dcterms:created xsi:type="dcterms:W3CDTF">2021-11-08T04:51:26Z</dcterms:created>
  <dcterms:modified xsi:type="dcterms:W3CDTF">2024-04-10T19:37:45Z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0x010100EF074F7A8AD0F74C877082ACD45C5F2D</vt:lpwstr>
  </property>
  <property fmtid="{D5CDD505-2E9C-101B-9397-08002B2CF9AE}" pid="3" name="MediaServiceImageTags">
    <vt:lpwstr/>
  </property>
</Properties>
</file>