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abrambila\Downloads\"/>
    </mc:Choice>
  </mc:AlternateContent>
  <xr:revisionPtr revIDLastSave="0" documentId="8_{24445DF3-A63D-4B22-AFC8-0AD0146D7428}" xr6:coauthVersionLast="47" xr6:coauthVersionMax="47" xr10:uidLastSave="{00000000-0000-0000-0000-000000000000}"/>
  <bookViews>
    <workbookView xWindow="-108" yWindow="-108" windowWidth="23256" windowHeight="12576" xr2:uid="{20F58BFF-840A-4656-B663-286B18425044}"/>
  </bookViews>
  <sheets>
    <sheet name="Invoice Coversheet" sheetId="2" r:id="rId1"/>
    <sheet name="Invoice Log" sheetId="3" r:id="rId2"/>
    <sheet name="OHCS Invoice Review Checklist" sheetId="7" r:id="rId3"/>
    <sheet name="Version History" sheetId="8" r:id="rId4"/>
    <sheet name="Data Fields" sheetId="4" state="hidden" r:id="rId5"/>
    <sheet name="HARP Subs" sheetId="9" state="hidden" r:id="rId6"/>
    <sheet name="Data Fields 2" sheetId="5" state="hidden" r:id="rId7"/>
  </sheets>
  <externalReferences>
    <externalReference r:id="rId8"/>
  </externalReferences>
  <definedNames>
    <definedName name="_xlnm._FilterDatabase" localSheetId="4" hidden="1">'Data Fields'!$B$1:$P$20</definedName>
    <definedName name="_xlnm.Print_Area" localSheetId="0">'Invoice Coversheet'!$A$2:$M$73</definedName>
    <definedName name="_xlnm.Print_Area" localSheetId="1">'Invoice Log'!$B$1:$J$46</definedName>
    <definedName name="_xlnm.Print_Area" localSheetId="2">'OHCS Invoice Review Checklist'!$A$1:$H$121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9" l="1"/>
  <c r="F43" i="9" s="1"/>
  <c r="F26" i="9"/>
  <c r="F41" i="9" s="1"/>
  <c r="F22" i="9"/>
  <c r="F39" i="9" s="1"/>
  <c r="F12" i="9"/>
  <c r="F14" i="9" s="1"/>
  <c r="F10" i="9"/>
  <c r="F31" i="9" s="1"/>
  <c r="A4" i="9"/>
  <c r="F33" i="9" l="1"/>
  <c r="F16" i="9"/>
  <c r="F35" i="9"/>
  <c r="F11" i="9"/>
  <c r="F32" i="9" s="1"/>
  <c r="F23" i="9"/>
  <c r="F24" i="9"/>
  <c r="F13" i="9"/>
  <c r="F27" i="9"/>
  <c r="F42" i="9" s="1"/>
  <c r="F29" i="9"/>
  <c r="F44" i="9" s="1"/>
  <c r="F18" i="9" l="1"/>
  <c r="F20" i="9" s="1"/>
  <c r="F37" i="9"/>
  <c r="F15" i="9"/>
  <c r="F34" i="9"/>
  <c r="F40" i="9"/>
  <c r="F25" i="9"/>
  <c r="F17" i="9" l="1"/>
  <c r="F36" i="9"/>
  <c r="F38" i="9" l="1"/>
  <c r="F19" i="9"/>
  <c r="F21" i="9" s="1"/>
  <c r="J11" i="2" l="1"/>
  <c r="G8" i="3" l="1"/>
  <c r="J12" i="2"/>
  <c r="K16" i="4" l="1"/>
  <c r="D42" i="2"/>
  <c r="D43" i="2"/>
  <c r="C54" i="2"/>
  <c r="C53" i="2"/>
  <c r="C52" i="2"/>
  <c r="K33" i="2" s="1"/>
  <c r="J52" i="2" s="1"/>
  <c r="C51" i="2"/>
  <c r="K32" i="2" s="1"/>
  <c r="K34" i="2" s="1"/>
  <c r="C25" i="2"/>
  <c r="D8" i="3"/>
  <c r="C2" i="4"/>
  <c r="J51" i="2" l="1"/>
  <c r="J56" i="2"/>
  <c r="G7" i="3" l="1"/>
  <c r="D52" i="2"/>
  <c r="D54" i="2" l="1"/>
  <c r="D53" i="2"/>
  <c r="D37" i="2" l="1"/>
  <c r="F45" i="3" l="1"/>
  <c r="D44" i="2" l="1"/>
  <c r="E25" i="2" l="1"/>
  <c r="D25" i="2" s="1"/>
  <c r="F25" i="2" s="1"/>
  <c r="H25" i="2" s="1"/>
</calcChain>
</file>

<file path=xl/sharedStrings.xml><?xml version="1.0" encoding="utf-8"?>
<sst xmlns="http://schemas.openxmlformats.org/spreadsheetml/2006/main" count="588" uniqueCount="389">
  <si>
    <t>Subrecipient Invoice Coversheet</t>
  </si>
  <si>
    <r>
      <rPr>
        <b/>
        <sz val="14"/>
        <color theme="1"/>
        <rFont val="Century Gothic"/>
        <family val="2"/>
      </rPr>
      <t>Instructions:</t>
    </r>
    <r>
      <rPr>
        <sz val="14"/>
        <color theme="1"/>
        <rFont val="Century Gothic"/>
        <family val="2"/>
      </rPr>
      <t xml:space="preserve"> Complete sections in blue. The rest of the form will auto-populate based on selections. </t>
    </r>
  </si>
  <si>
    <t>Invoice To:</t>
  </si>
  <si>
    <t>Contract Information:</t>
  </si>
  <si>
    <t>Disaster Recovery and Resiliency</t>
  </si>
  <si>
    <t>Contract No:</t>
  </si>
  <si>
    <t>Oregon Housing and Community Services</t>
  </si>
  <si>
    <t>Contract Period:</t>
  </si>
  <si>
    <t>725 Summer St NE, Suite B</t>
  </si>
  <si>
    <t>Salem, OR 97301</t>
  </si>
  <si>
    <t>Invoice Information:</t>
  </si>
  <si>
    <t>Invoice No:</t>
  </si>
  <si>
    <t>Subrecipient Name:</t>
  </si>
  <si>
    <t>Invoice Date:</t>
  </si>
  <si>
    <t>ODHS</t>
  </si>
  <si>
    <t>[Address]</t>
  </si>
  <si>
    <t>Invoice Period:</t>
  </si>
  <si>
    <t>Start Date:</t>
  </si>
  <si>
    <t>[Phone Number]</t>
  </si>
  <si>
    <t>End Date:</t>
  </si>
  <si>
    <t>Budget and Invoice Information</t>
  </si>
  <si>
    <t>Contract NTE</t>
  </si>
  <si>
    <t>Previously Billed</t>
  </si>
  <si>
    <t xml:space="preserve">Billed This Period </t>
  </si>
  <si>
    <t>Billed To-Date</t>
  </si>
  <si>
    <t>Remaining Balance</t>
  </si>
  <si>
    <t>Allocation of Budget Category</t>
  </si>
  <si>
    <t>Complete the following information in accordance with appropriate budget categories as approved in the Subrecipient Budget Form. Invoice allocation total must match invoice total and must tie to documentation provided. Please follow-OHCS-provided instructions, specific to your contract on how to complete the Allocation section. Note: If cells turn grey, then Budget category is not in the approved budget and should not have associated costs.</t>
  </si>
  <si>
    <t>Budget Category</t>
  </si>
  <si>
    <t>Amount Billed</t>
  </si>
  <si>
    <t>Description/Notes</t>
  </si>
  <si>
    <t>Allocation</t>
  </si>
  <si>
    <t>Percentage</t>
  </si>
  <si>
    <t>Personnel</t>
  </si>
  <si>
    <t>LMI</t>
  </si>
  <si>
    <t>Contracts</t>
  </si>
  <si>
    <t>UN</t>
  </si>
  <si>
    <t>Travel</t>
  </si>
  <si>
    <t>Total</t>
  </si>
  <si>
    <t>ODCs</t>
  </si>
  <si>
    <t>*Complete the percentage based on the applicable Quarterly Methodology for the appropriate Invoice Period</t>
  </si>
  <si>
    <t>Facilities &amp; Admin</t>
  </si>
  <si>
    <t>For OHCS: Refer to this table for Budget Category Breakdown Totals.</t>
  </si>
  <si>
    <t>Budget Category Summary:</t>
  </si>
  <si>
    <t>Program Delivery</t>
  </si>
  <si>
    <t>Allocation of DRGR Activities</t>
  </si>
  <si>
    <t xml:space="preserve">The following section will auto-populate based on Vendor/Subrecipient Name selected and allocation of invoice provided above. </t>
  </si>
  <si>
    <t>DRGR Activity #</t>
  </si>
  <si>
    <t>Amount</t>
  </si>
  <si>
    <t>Budget Category Drop Down</t>
  </si>
  <si>
    <t>Total Allocated:</t>
  </si>
  <si>
    <t>Invoices must:</t>
  </si>
  <si>
    <t xml:space="preserve">(a) be submitted through this form; </t>
  </si>
  <si>
    <t xml:space="preserve">(b) be supported by documentation that, in the judgment of </t>
  </si>
  <si>
    <t>OHCS, fully substantiates costs incurred;</t>
  </si>
  <si>
    <t>(c) prominently display OHCS "Contract No." and "Contract period";</t>
  </si>
  <si>
    <t>(d) include the invoice number and invoice date;</t>
  </si>
  <si>
    <t>(e) include the service period of invoiced costs; and</t>
  </si>
  <si>
    <t>(f) include vendor mailing address and telephone number.</t>
  </si>
  <si>
    <t>I certify that all information shown in this invoice and attachments accurately reflects the actual work performed in accordance with the service provider contract and associated work order.</t>
  </si>
  <si>
    <t>Invoice Point of Contact (Print Name):</t>
  </si>
  <si>
    <t>Phone Number:</t>
  </si>
  <si>
    <t>Invoice Point of Contact (Signature):</t>
  </si>
  <si>
    <t>Date:</t>
  </si>
  <si>
    <r>
      <t>Attachments:</t>
    </r>
    <r>
      <rPr>
        <u/>
        <sz val="13"/>
        <color theme="1"/>
        <rFont val="Century Gothic"/>
        <family val="2"/>
      </rPr>
      <t xml:space="preserve"> (Support documentation: direct expense receipts, labor records, etc.)</t>
    </r>
  </si>
  <si>
    <t>Invoice Log</t>
  </si>
  <si>
    <t>Vendor Name:</t>
  </si>
  <si>
    <t>[Select Subrecipient Name]</t>
  </si>
  <si>
    <t>Contract Period #:</t>
  </si>
  <si>
    <t>Contract #:</t>
  </si>
  <si>
    <t xml:space="preserve">Program(s): </t>
  </si>
  <si>
    <t>Log of Current and Past Invoices</t>
  </si>
  <si>
    <t>Invoice #</t>
  </si>
  <si>
    <t>Invoice Start</t>
  </si>
  <si>
    <t>Invoice End</t>
  </si>
  <si>
    <t>Invoice Amount</t>
  </si>
  <si>
    <t>Invoice Purpose</t>
  </si>
  <si>
    <r>
      <t>*</t>
    </r>
    <r>
      <rPr>
        <i/>
        <sz val="13"/>
        <color theme="1"/>
        <rFont val="Century Gothic pro regular"/>
      </rPr>
      <t>Add Additional Sheets as Necessary</t>
    </r>
  </si>
  <si>
    <t>Total Invoiced:</t>
  </si>
  <si>
    <t>Subrecipient Invoice Review Checklist</t>
  </si>
  <si>
    <t>This checklist covers the review of the Invoice Coversheet, invoice backup documentation, and verification of information in Smartsheet.</t>
  </si>
  <si>
    <r>
      <rPr>
        <b/>
        <sz val="12"/>
        <color theme="1"/>
        <rFont val="Century Gothic pro"/>
      </rPr>
      <t xml:space="preserve">Step 0: General </t>
    </r>
    <r>
      <rPr>
        <i/>
        <sz val="12"/>
        <color theme="1"/>
        <rFont val="Century Gothic pro"/>
      </rPr>
      <t xml:space="preserve">
Verify the following information prior to reviewing any documentation. </t>
    </r>
  </si>
  <si>
    <t>Subrecipient has an executed &amp; active contract</t>
  </si>
  <si>
    <t>Subrecipient has an approved budget</t>
  </si>
  <si>
    <t>Subrecipient has no compliance flags preventing drawdown</t>
  </si>
  <si>
    <t>Subrecipient is up to date on reporting requirements</t>
  </si>
  <si>
    <r>
      <rPr>
        <b/>
        <sz val="12"/>
        <color theme="1"/>
        <rFont val="Century Gothic pro"/>
      </rPr>
      <t>Step 1: Invoice Coversheet</t>
    </r>
    <r>
      <rPr>
        <i/>
        <sz val="12"/>
        <color theme="1"/>
        <rFont val="Century Gothic pro"/>
      </rPr>
      <t xml:space="preserve"> 
Verify the following information has been completed and is accurate.</t>
    </r>
  </si>
  <si>
    <t>Subrecipient Name</t>
  </si>
  <si>
    <t>General</t>
  </si>
  <si>
    <t>Invoice Period is within the Contract Period Dates</t>
  </si>
  <si>
    <t>Subrecipient Address</t>
  </si>
  <si>
    <t>Remaining Balances is not less than $0 and makes sense</t>
  </si>
  <si>
    <t>Subrecipient Phone Number</t>
  </si>
  <si>
    <t>DRGR Activity # is appropriate for what is being charged</t>
  </si>
  <si>
    <t>Contract Information</t>
  </si>
  <si>
    <t>Activity Description describes the cost and is an allowable cost</t>
  </si>
  <si>
    <t>Contract No (auto-populated)</t>
  </si>
  <si>
    <t xml:space="preserve">The total line item amounts match the total Allocated </t>
  </si>
  <si>
    <t>Contract Period (auto-populated)</t>
  </si>
  <si>
    <t>(D44, &amp; J56 should match D36)</t>
  </si>
  <si>
    <t>Invoice Information</t>
  </si>
  <si>
    <t>Invoice Coversheet is signed &amp; dated</t>
  </si>
  <si>
    <t>Invoice No</t>
  </si>
  <si>
    <t>Invoice Date</t>
  </si>
  <si>
    <t>Contract for which costs are being charged is notated in notes</t>
  </si>
  <si>
    <t>Invoice Period</t>
  </si>
  <si>
    <t>Invoice Period Start Date</t>
  </si>
  <si>
    <t>Purpose of Travel is notated in notes; costs adhere to travel policy</t>
  </si>
  <si>
    <t>Invoice Period End Date</t>
  </si>
  <si>
    <t>Other Direct Cost</t>
  </si>
  <si>
    <t>Contract NTE (auto-populated)</t>
  </si>
  <si>
    <t>Type of Other Direct Costs is notated</t>
  </si>
  <si>
    <t>Previously Billed (auto-populated)</t>
  </si>
  <si>
    <t>Facilities &amp; Admin Cost</t>
  </si>
  <si>
    <t>Billed this Period (auto-populated)</t>
  </si>
  <si>
    <t>The indirect rate being utilized is notated</t>
  </si>
  <si>
    <t>Billed To-Date (auto-populated)</t>
  </si>
  <si>
    <t>The indirect rate matches what is in the approved budget</t>
  </si>
  <si>
    <t>Remaining Balance (auto-populated)</t>
  </si>
  <si>
    <t>Allocation of Invoice</t>
  </si>
  <si>
    <t>Amount Billed for each budget category has been completed</t>
  </si>
  <si>
    <t xml:space="preserve">Verify Invoice Coversheet has been completed and accounts for all </t>
  </si>
  <si>
    <t xml:space="preserve">Allocation for National Objective (LMI vs UN) has been completed in </t>
  </si>
  <si>
    <t>invoices billed to date (including the one being billed)</t>
  </si>
  <si>
    <t>accordance with the Quarterly Splits</t>
  </si>
  <si>
    <r>
      <rPr>
        <b/>
        <sz val="12"/>
        <color theme="1"/>
        <rFont val="Century Gothic pro"/>
      </rPr>
      <t>Step 2: Documentation</t>
    </r>
    <r>
      <rPr>
        <i/>
        <sz val="12"/>
        <color theme="1"/>
        <rFont val="Century Gothic pro"/>
      </rPr>
      <t xml:space="preserve">
 Verify backup documentation substantiates cost and all required receipts and supporting documentation are included for each type of cost. </t>
    </r>
  </si>
  <si>
    <t>Invoice</t>
  </si>
  <si>
    <t>Invoices should include:</t>
  </si>
  <si>
    <t>Verify the following:</t>
  </si>
  <si>
    <t>There are no ineligible items being billed on the invoice</t>
  </si>
  <si>
    <t>Contract Number (not required, but recommended)</t>
  </si>
  <si>
    <t xml:space="preserve">Costs are compliant. Examples include: Costs are reasonable, costs are </t>
  </si>
  <si>
    <t>Invoice Number</t>
  </si>
  <si>
    <t>consistent with program policies, costs are specified in contract, costs are</t>
  </si>
  <si>
    <t>Invoice Service Period</t>
  </si>
  <si>
    <t xml:space="preserve">covered, costs are documented, costs are invoiced appropriately, etc. </t>
  </si>
  <si>
    <t>Services or quanities being billed</t>
  </si>
  <si>
    <t>Total requested amount</t>
  </si>
  <si>
    <t>Personnel Costs</t>
  </si>
  <si>
    <t>Contracts, Travel, and Other Direct Costs</t>
  </si>
  <si>
    <t xml:space="preserve">Verify timesheets and payroll reports have been submitted for </t>
  </si>
  <si>
    <t xml:space="preserve">Appropriate receipts, invoices, proof of payment, or other backup </t>
  </si>
  <si>
    <t xml:space="preserve">each employee that is being charged to the grant. </t>
  </si>
  <si>
    <t xml:space="preserve">documentation should be provided and reflect the amount being charged on </t>
  </si>
  <si>
    <t>Timesheets should:</t>
  </si>
  <si>
    <t xml:space="preserve">the invoice. Account for any credits or discounts accordingly. </t>
  </si>
  <si>
    <t xml:space="preserve">Specify the period (date range) of the pay period and must correspond </t>
  </si>
  <si>
    <t>Receipt identifies the date of purchase or period of performance of services</t>
  </si>
  <si>
    <t>with the employee's paycheck for that pay period</t>
  </si>
  <si>
    <t>Date shown on receipt falls within the time period of the invoice</t>
  </si>
  <si>
    <t>Reflect all hours worked during the pay period, regardless of funding</t>
  </si>
  <si>
    <t>Receipt has been paid and invoice shows a $0 balance</t>
  </si>
  <si>
    <t xml:space="preserve"> source</t>
  </si>
  <si>
    <t xml:space="preserve">Invoice or receipt shows required approvals compliant with </t>
  </si>
  <si>
    <t>Identify the number of hours and percentage of total hours worked for each</t>
  </si>
  <si>
    <t>local payment processing requirements.</t>
  </si>
  <si>
    <t>project/activity by funding source</t>
  </si>
  <si>
    <t>Receipt provided itemization of the goods or services provided.</t>
  </si>
  <si>
    <t xml:space="preserve">Be signed and dated by the employee and supervisor or otherwise </t>
  </si>
  <si>
    <r>
      <t xml:space="preserve">If </t>
    </r>
    <r>
      <rPr>
        <i/>
        <sz val="11"/>
        <color theme="1"/>
        <rFont val="Century Gothic pro"/>
      </rPr>
      <t>Time and Materials contract</t>
    </r>
    <r>
      <rPr>
        <sz val="11"/>
        <color theme="1"/>
        <rFont val="Century Gothic pro"/>
      </rPr>
      <t>, must include the name/position,</t>
    </r>
  </si>
  <si>
    <t>authorized electronically</t>
  </si>
  <si>
    <t xml:space="preserve">rate, and hours worked per day along with a description of the </t>
  </si>
  <si>
    <t xml:space="preserve">Payroll reports should: </t>
  </si>
  <si>
    <t>task(s) performed for each time entry being invoiced</t>
  </si>
  <si>
    <t xml:space="preserve">Itemize the wages and benefits for the employee for each pay period, </t>
  </si>
  <si>
    <r>
      <t xml:space="preserve">If </t>
    </r>
    <r>
      <rPr>
        <i/>
        <sz val="11"/>
        <color theme="1"/>
        <rFont val="Century Gothic pro"/>
      </rPr>
      <t>Travel</t>
    </r>
    <r>
      <rPr>
        <sz val="11"/>
        <color theme="1"/>
        <rFont val="Century Gothic pro"/>
      </rPr>
      <t>, purpose of travel is notated in documentation</t>
    </r>
  </si>
  <si>
    <t>multiplied by the proportion of hours worked on the CDBG-DR project or</t>
  </si>
  <si>
    <t>Facilities &amp; Admin Costs</t>
  </si>
  <si>
    <t>activity</t>
  </si>
  <si>
    <t xml:space="preserve">Backup documentation is provided demonstrating how the </t>
  </si>
  <si>
    <t>approved rate was applied &amp; calculated</t>
  </si>
  <si>
    <r>
      <rPr>
        <b/>
        <sz val="12"/>
        <color theme="1"/>
        <rFont val="Century Gothic pro"/>
      </rPr>
      <t>Step 3: Smartsheet, Backup documentation, Invoice, and Invoice Coversheet</t>
    </r>
    <r>
      <rPr>
        <i/>
        <sz val="12"/>
        <color theme="1"/>
        <rFont val="Century Gothic pro"/>
      </rPr>
      <t xml:space="preserve">
Verify the following is consistent between all documentation. </t>
    </r>
  </si>
  <si>
    <t>Total amount between Smartsheet, Backup documentation</t>
  </si>
  <si>
    <t>Verify invoice period matches the backup documentation</t>
  </si>
  <si>
    <t xml:space="preserve"> and Invoice Coversheet match. </t>
  </si>
  <si>
    <t>Verify that all amounts are totalling correctly and appropriately</t>
  </si>
  <si>
    <t>Contract number shown in Smartsheet, Backup documentation</t>
  </si>
  <si>
    <t>Verify all costs being claimed are reasonable expenses</t>
  </si>
  <si>
    <t>and Invoice Coversheet match.</t>
  </si>
  <si>
    <t>Version Number</t>
  </si>
  <si>
    <t>Invoice Coversheet</t>
  </si>
  <si>
    <t xml:space="preserve">OHCS Invoice Review Checklist </t>
  </si>
  <si>
    <t>Version History</t>
  </si>
  <si>
    <t>2023.12.05</t>
  </si>
  <si>
    <t>Created</t>
  </si>
  <si>
    <t>N/A</t>
  </si>
  <si>
    <t>2024.02.15</t>
  </si>
  <si>
    <t>Added Budget Category Summary Breakdown.</t>
  </si>
  <si>
    <t>2024.03.06</t>
  </si>
  <si>
    <t xml:space="preserve">Added a totalling by DRGR Activity. 
Added Auto population of fields based on the Subrecipient selection.
Added section to enter the LMI/UN split based on the information provided for that quarter
Added subtotatls for F&amp;A vs all other costs.
Added auto breadkown of DRGR activities based on the specific DRGR activities related to that subrecipient and the LMI/UN split entered.
Added conditional formatting, which turns the dollar amount grey if the cost category is not approved in the subrecipient budget. </t>
  </si>
  <si>
    <t>Added Drop down menu and auto-population for header.</t>
  </si>
  <si>
    <t xml:space="preserve">Embedded Review Checklist to be utilized by OHCS during review within this template. </t>
  </si>
  <si>
    <t>2024.03.13</t>
  </si>
  <si>
    <t>Addressed Accounting suggestions which included:
Grammar and spelling
Clear contents button</t>
  </si>
  <si>
    <t xml:space="preserve">Addressed Accounting suggestions:
Removed TIN number as this is not needed. </t>
  </si>
  <si>
    <t>Addressed Accounting suggestions which included:
Grammar and spelling</t>
  </si>
  <si>
    <t>2024.03.18</t>
  </si>
  <si>
    <t>Updated DRGR Activities for subrecipients after revisions occurred.</t>
  </si>
  <si>
    <t>Updated 2 Subrecipient Names</t>
  </si>
  <si>
    <t>Removed macros and updated file type.</t>
  </si>
  <si>
    <t>Updated verbiage and add 2 items as requested</t>
  </si>
  <si>
    <t>Updated</t>
  </si>
  <si>
    <t>Program</t>
  </si>
  <si>
    <t>Subrecipient Address 2</t>
  </si>
  <si>
    <t>Contract No</t>
  </si>
  <si>
    <t>Contract Period</t>
  </si>
  <si>
    <t>DRGR Activity-LMI</t>
  </si>
  <si>
    <t>DRGR Activity-UN</t>
  </si>
  <si>
    <t>Other Direct Costs</t>
  </si>
  <si>
    <t>Select Applicant Name in cell C15</t>
  </si>
  <si>
    <t>Access - Intake</t>
  </si>
  <si>
    <t>Homeowner Assistance and Reconstruction Program</t>
  </si>
  <si>
    <t>3630 Aviation Way</t>
  </si>
  <si>
    <t>Medford, OR 97504</t>
  </si>
  <si>
    <t>541.779.6691</t>
  </si>
  <si>
    <t>CDBG-DR-24-011</t>
  </si>
  <si>
    <t>HARP / CDBG-DR-24-011 / ACCESS_LMI_HMID</t>
  </si>
  <si>
    <t>HARP / CDBG-DR-24-011 / ACCESS_UN_HMID</t>
  </si>
  <si>
    <t>Yes</t>
  </si>
  <si>
    <t>No</t>
  </si>
  <si>
    <t>Access - Outreach</t>
  </si>
  <si>
    <t>CDBG-DR-23-001</t>
  </si>
  <si>
    <t>HARP / CDBG-DR-23-001 / ACCESS_LMI_HMID</t>
  </si>
  <si>
    <t>HARP / CDBG-DR-23-001 / ACCESS_UN_HMID</t>
  </si>
  <si>
    <t>Center for Intercultural Organizing - Outreach</t>
  </si>
  <si>
    <t>CDBG-DR-23-007</t>
  </si>
  <si>
    <t>HARP / CDBG-DR-23-007 / CIO_LMI_HMID</t>
  </si>
  <si>
    <t>HARP / CDBG-DR-23-007 / CIO_UN_HMID</t>
  </si>
  <si>
    <t>Community Services Consortium - Intake</t>
  </si>
  <si>
    <t>250 Broadalbin St. SW, Ste. 2A.</t>
  </si>
  <si>
    <t>Albany OR 97321</t>
  </si>
  <si>
    <t>541.928.6335</t>
  </si>
  <si>
    <t>CDBG-DR-24-014</t>
  </si>
  <si>
    <t>HARP / CDBG-DR-24-014 / CSC_LMI_HMID</t>
  </si>
  <si>
    <t>HARP / CDBG-DR-24-014 / CSC_UN_HMID</t>
  </si>
  <si>
    <t>Community Services Consortium - Outreach</t>
  </si>
  <si>
    <t>CDBG-DR-23-005</t>
  </si>
  <si>
    <t>HARP / CDBG-DR-23-005 / CSC_LMI_HMID</t>
  </si>
  <si>
    <t>HARP / CDBG-DR-23-005 / CSC_UN_HMID</t>
  </si>
  <si>
    <t>Glide Revitalization - Intake</t>
  </si>
  <si>
    <t>301 Glide Loop Dr</t>
  </si>
  <si>
    <t>Glide, OR 97443</t>
  </si>
  <si>
    <t>541.671.0866</t>
  </si>
  <si>
    <t>CDBG-DR-24-010</t>
  </si>
  <si>
    <t>HARP / CDBG-DR-24-010 / Glide_LMI_HMID</t>
  </si>
  <si>
    <t>HARP / CDBG-DR-24-010 / Glide_UN_HMID</t>
  </si>
  <si>
    <t>Glide Revitalization - Outreach</t>
  </si>
  <si>
    <t>CDBG-DR-23-002</t>
  </si>
  <si>
    <t>HARP / CDBG-DR-23-002 / Glide_LMI_HMID</t>
  </si>
  <si>
    <t>HARP / CDBG-DR-23-002 / Glide_UN_HMID</t>
  </si>
  <si>
    <t>Jackson County LTRG - Outreach</t>
  </si>
  <si>
    <t>P.O Box 680</t>
  </si>
  <si>
    <t>Talent, OR 97540</t>
  </si>
  <si>
    <t>541.613.5420</t>
  </si>
  <si>
    <t>CDBG-DR-23-010</t>
  </si>
  <si>
    <t>HARP / CDBG-DR-23-010 / JCCLTRG_LMI_HMID</t>
  </si>
  <si>
    <t>HARP / CDBG-DR-23-010 / JCCLTRG_UN_HMID</t>
  </si>
  <si>
    <t>Lincoln County LTRG - Outreach</t>
  </si>
  <si>
    <t>2740 SE Powerl Blvd.</t>
  </si>
  <si>
    <t>Portland, OR 97202</t>
  </si>
  <si>
    <t>CDBG-DR-23-008</t>
  </si>
  <si>
    <t>HARP / CDBG-DR-23-008 / LCLTRG_LMI_HMID</t>
  </si>
  <si>
    <t>HARP / CDBG-DR-23-008 / LCLTRG_UN_HMID</t>
  </si>
  <si>
    <t>McKenzie Valley LTRG of Lane County - Intake</t>
  </si>
  <si>
    <t>P.O. Box 200</t>
  </si>
  <si>
    <t>Blue River, OR 97413</t>
  </si>
  <si>
    <t>541.521.8571</t>
  </si>
  <si>
    <t>CDBG-DR-24-016</t>
  </si>
  <si>
    <t>HARP / CDBG-DR-24-016 / MVLTRG_LMI_HMID</t>
  </si>
  <si>
    <t>HARP / CDBG-DR-24-016 / MVLTRG_UN_HMID</t>
  </si>
  <si>
    <t>McKenzie Valley LTRG of Lane County - Outreach</t>
  </si>
  <si>
    <t>CDBG-DR-23-009</t>
  </si>
  <si>
    <t>HARP / CDBG-DR-23-009 / MVLTRG_LMI_HMID</t>
  </si>
  <si>
    <t>HARP / CDBG-DR-23-009 / MVLTRG_UN_HMID</t>
  </si>
  <si>
    <t>Natives of One Wind Indigenous Alliance - Intake</t>
  </si>
  <si>
    <t>607 W Main St</t>
  </si>
  <si>
    <t>Medford, OR 97501</t>
  </si>
  <si>
    <t>541.245.1625</t>
  </si>
  <si>
    <t>CDBG-DR-24-012</t>
  </si>
  <si>
    <t>HARP / CDBG-DR-24-012 / NOWIA_LMI_HMID</t>
  </si>
  <si>
    <t>HARP / CDBG-DR-24-012 / NOWIA_UN_HMID</t>
  </si>
  <si>
    <t>Natives of One Wind Indigenous Alliance - Outreach</t>
  </si>
  <si>
    <t>CDBG-DR-23-003</t>
  </si>
  <si>
    <t>HARP / CDBG-DR-23-003 / NOWIA_LMI_HMID</t>
  </si>
  <si>
    <t>HARP / CDBG-DR-23-003 / NOWIA_UN_HMID</t>
  </si>
  <si>
    <t>Housing and Recovery Services</t>
  </si>
  <si>
    <t>8/10/2023 - 6/30/2025</t>
  </si>
  <si>
    <t>HRS / 8010 / ODHS_LMI_HMID</t>
  </si>
  <si>
    <t>Remake Talent DBA Firebrand Resiliency Collective - Intake</t>
  </si>
  <si>
    <t xml:space="preserve">312 N Main St Suite C </t>
  </si>
  <si>
    <t>Phoenix, OR 97535</t>
  </si>
  <si>
    <t>503.484.6793</t>
  </si>
  <si>
    <t>CDBG-DR-24-013</t>
  </si>
  <si>
    <t>HARP / CDBG-DR-24-013 / REMAKE_LMI_HMID</t>
  </si>
  <si>
    <t>HARP / CDBG-DR-24-013 / REMAKE_UN_HMID</t>
  </si>
  <si>
    <t>Remake Talent DBA Firebrand Resiliency Collective - Outreach</t>
  </si>
  <si>
    <t>CDBG-DR-23-004</t>
  </si>
  <si>
    <t>HARP / CDBG-DR-23-004 / REMAKE_LMI_HMID</t>
  </si>
  <si>
    <t>HARP / CDBG-DR-23-004 / REMAKE_UN_HMID</t>
  </si>
  <si>
    <t>Santiam Hospital and Clinics Foundation - Intake</t>
  </si>
  <si>
    <t xml:space="preserve">1401 N. 10th Ave. </t>
  </si>
  <si>
    <t>Stayton, OR 97383</t>
  </si>
  <si>
    <t>503.769.9319</t>
  </si>
  <si>
    <t>CDBG-DR-24-015</t>
  </si>
  <si>
    <t>HARP / CDBG-DR-24-015 / SHCF_LMI_HMID</t>
  </si>
  <si>
    <t>HARP / CDBG-DR-24-015 / SHCF_UN_HMID</t>
  </si>
  <si>
    <t>Santiam Hospital and Clinics Foundation - Outreach</t>
  </si>
  <si>
    <t>CDBG-DR-23-006</t>
  </si>
  <si>
    <t>HARP / CDBG-DR-23-006 / SHCF_LMI_HMID</t>
  </si>
  <si>
    <t>HARP / CDBG-DR-23-006 / SHCF_UN_HMID</t>
  </si>
  <si>
    <t>Programs</t>
  </si>
  <si>
    <t>[Select Program]</t>
  </si>
  <si>
    <t xml:space="preserve">Homeowner Assistance and Reconstruction Program </t>
  </si>
  <si>
    <t xml:space="preserve">Homeownership Opportunities Program </t>
  </si>
  <si>
    <t>Planning, Infrastructure, and Economic Revitalization</t>
  </si>
  <si>
    <t>Intermediate Housing Assistance</t>
  </si>
  <si>
    <t xml:space="preserve">Legal Services </t>
  </si>
  <si>
    <t>Resilience Planning Program</t>
  </si>
  <si>
    <t>12/4/2023- 10/1/2024</t>
  </si>
  <si>
    <t>11/5/2023- 10/1/2024</t>
  </si>
  <si>
    <t>11/7/2023- 10/1/2024</t>
  </si>
  <si>
    <t>11/2/2023- 10/1/2024</t>
  </si>
  <si>
    <t>11/1/2023- 10/1/2024</t>
  </si>
  <si>
    <t>12/6/2023- 10/1/2024</t>
  </si>
  <si>
    <t>1/19/2024- 10/1/2024</t>
  </si>
  <si>
    <t>1/29/2024- 10/1/2024</t>
  </si>
  <si>
    <t>11/6/2023- 10/31/2024</t>
  </si>
  <si>
    <t>12/20/2023- 3/15/2025</t>
  </si>
  <si>
    <t>2/28/2024- 6/30/2025</t>
  </si>
  <si>
    <t>3/5/2024- 6/30/2025</t>
  </si>
  <si>
    <t>2/1/2024- 6/30/2025</t>
  </si>
  <si>
    <t>2/1/2024- 7/31/2025</t>
  </si>
  <si>
    <t>2/28/2024- 6/30/2024</t>
  </si>
  <si>
    <t>2/29/2024- 6/30/2025</t>
  </si>
  <si>
    <t>3/5//2024- 6/30/2025</t>
  </si>
  <si>
    <t>Quarterly CDBG-DR Allocation Methodology Workbook</t>
  </si>
  <si>
    <t>For HARP Subrecipient-managed Activity Delivery Costs</t>
  </si>
  <si>
    <t xml:space="preserve">- Refer to the 'INSTRUCTIONS (READ ME)' tab before using this spreadsheet for allocation actions. 
</t>
  </si>
  <si>
    <t xml:space="preserve">- Be sure to include this tab with invoice documentation to support allocation splits used. </t>
  </si>
  <si>
    <t>PROGRAM</t>
  </si>
  <si>
    <t>REGION</t>
  </si>
  <si>
    <t>DRGR ACTIVITY NUMBER</t>
  </si>
  <si>
    <t>DRGR ACTIVITY TITLE</t>
  </si>
  <si>
    <t>% SPLIT</t>
  </si>
  <si>
    <t>ALLOCATION NOTES &amp; ASSUMPTIONS</t>
  </si>
  <si>
    <t>HARP
Outreach</t>
  </si>
  <si>
    <t>Douglas</t>
  </si>
  <si>
    <t>HARP Outreach: Glide Revitalization - LMI</t>
  </si>
  <si>
    <t>Percentage splits developed using the Eligibility Questionnaire to determine actual beneficiary data during the outreach and intake process. Percentage splits will be updated as the applicant pipeline is finalized.
These splits are to be used for all ADCs that are allocable to HARP overall but not allocable to an individual beneficiary (e.g., person or household).</t>
  </si>
  <si>
    <t>HARP Outreach: Glide Revitalization - UN</t>
  </si>
  <si>
    <t>Jackson</t>
  </si>
  <si>
    <t>HARP Outreach: ACCESS - LMI</t>
  </si>
  <si>
    <t>HARP Outreach: ACCESS - UN</t>
  </si>
  <si>
    <t>HARP Outreach: NOWIA - LMI</t>
  </si>
  <si>
    <t>HARP Outreach: NOWIA - UN</t>
  </si>
  <si>
    <t>HARP Outreach: Remake Talent - LMI</t>
  </si>
  <si>
    <t>HARP Outreach: Remake Talent - Urgent Need</t>
  </si>
  <si>
    <t>HARP Outreach: Center for Intercultural Organizing - LMI</t>
  </si>
  <si>
    <t>HARP Outreach: Center for Intercultural Organizing - UN</t>
  </si>
  <si>
    <t>HARP Outreach: Jackson County LTRG - LMI</t>
  </si>
  <si>
    <t>HARP Outreach: Jackson County LTRG - UN</t>
  </si>
  <si>
    <t>Lincoln</t>
  </si>
  <si>
    <t>HARP Outreach: Community Services Consortium - LMI</t>
  </si>
  <si>
    <t>HARP Outreach: Community Services Consortium - UN</t>
  </si>
  <si>
    <t>HARP Outreach: Lincoln County LTRG - LMI</t>
  </si>
  <si>
    <t>HARP Outreach: Lincoln County LTRG - UN</t>
  </si>
  <si>
    <t>Marion &amp;
Linn</t>
  </si>
  <si>
    <t>HARP Outreach: Santiam Hospital and Clinics Foundation - LMI</t>
  </si>
  <si>
    <t>HARP Outreach: Santiam Hospital and Clinics Foundation - UN</t>
  </si>
  <si>
    <t>Lane</t>
  </si>
  <si>
    <t>HARP Outreach: McKenzie Valley LTRG - LMI</t>
  </si>
  <si>
    <t>HARP Outreach: McKenzie Valley LTRG - UN</t>
  </si>
  <si>
    <t>HARP
Intake</t>
  </si>
  <si>
    <t>HARP Intake: Glide Revitalization - LMI</t>
  </si>
  <si>
    <t>HARP Intake: Glide Revitalization - UN</t>
  </si>
  <si>
    <t>HARP Intake: ACCESS - LMI</t>
  </si>
  <si>
    <t>HARP Intake: ACCESS - UN</t>
  </si>
  <si>
    <t>HARP Intake: NOWIA - LMI</t>
  </si>
  <si>
    <t>HARP Intake: UN - LMI</t>
  </si>
  <si>
    <t>HARP Intake: Remake Talent - LMI</t>
  </si>
  <si>
    <t>HARP Intake: Remake Talent - UN</t>
  </si>
  <si>
    <t>HARP Intake: Community Services Consortium - LMI</t>
  </si>
  <si>
    <t>HARP Intake: Community Services Consortium - UN</t>
  </si>
  <si>
    <t>HARP Intake: Santiam Hospital and Clinics Foundation - LMI</t>
  </si>
  <si>
    <t>HARP Intake: Santiam Hospital and Clinics Foundation - UN</t>
  </si>
  <si>
    <t>HARP Intake: McKenzie Valley LTRG - LMI</t>
  </si>
  <si>
    <t>HARP Intake: McKenzie Valley LTRG - UN</t>
  </si>
  <si>
    <t>Select Applicant Name in Cell C15</t>
  </si>
  <si>
    <t xml:space="preserve">Updated Contract Dates to match Contract signed dates. Updated Splits to automatically pull Q3 Splits.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</si>
</sst>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59">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0"/>
      <color theme="1"/>
      <name val="Arial"/>
      <family val="2"/>
    </font>
    <font>
      <b/>
      <sz val="18"/>
      <color indexed="8"/>
      <name val="Times New Roman"/>
      <family val="1"/>
    </font>
    <font>
      <b/>
      <sz val="16"/>
      <color indexed="8"/>
      <name val="Times New Roman"/>
      <family val="1"/>
    </font>
    <font>
      <sz val="13"/>
      <color theme="1"/>
      <name val="Calibri"/>
      <family val="2"/>
      <scheme val="minor"/>
    </font>
    <font>
      <sz val="13"/>
      <color indexed="12"/>
      <name val="Century Gothic pro regular"/>
    </font>
    <font>
      <sz val="13"/>
      <color theme="1"/>
      <name val="Century Gothic pro regular"/>
    </font>
    <font>
      <sz val="11"/>
      <color theme="1"/>
      <name val="Century Gothic pro regular"/>
    </font>
    <font>
      <b/>
      <sz val="13"/>
      <color indexed="8"/>
      <name val="Century Gothic pro regular"/>
    </font>
    <font>
      <sz val="12"/>
      <color theme="1"/>
      <name val="Century Gothic pro regular"/>
    </font>
    <font>
      <b/>
      <sz val="16"/>
      <color indexed="8"/>
      <name val="Rockwell bold"/>
    </font>
    <font>
      <b/>
      <sz val="16"/>
      <name val="Rockwell bold"/>
    </font>
    <font>
      <b/>
      <sz val="18"/>
      <color indexed="8"/>
      <name val="Rockwell bold"/>
    </font>
    <font>
      <sz val="20"/>
      <color theme="1"/>
      <name val="Rockwell bold"/>
    </font>
    <font>
      <i/>
      <sz val="13"/>
      <color theme="1"/>
      <name val="Century Gothic pro regular"/>
    </font>
    <font>
      <sz val="13"/>
      <name val="Century Gothic pro regular"/>
    </font>
    <font>
      <b/>
      <sz val="13"/>
      <color theme="1"/>
      <name val="Century Gothic pro bold"/>
    </font>
    <font>
      <b/>
      <u/>
      <sz val="14"/>
      <color theme="1"/>
      <name val="Century Gothic pro bold"/>
    </font>
    <font>
      <b/>
      <sz val="13"/>
      <color theme="1"/>
      <name val="Century Gothic"/>
      <family val="2"/>
    </font>
    <font>
      <sz val="13"/>
      <color indexed="12"/>
      <name val="Century Gothic"/>
      <family val="2"/>
    </font>
    <font>
      <sz val="13"/>
      <color theme="1"/>
      <name val="Century Gothic"/>
      <family val="2"/>
    </font>
    <font>
      <b/>
      <sz val="13"/>
      <color indexed="8"/>
      <name val="Century Gothic"/>
      <family val="2"/>
    </font>
    <font>
      <b/>
      <sz val="13"/>
      <color rgb="FF0000FF"/>
      <name val="Century Gothic"/>
      <family val="2"/>
    </font>
    <font>
      <b/>
      <u/>
      <sz val="13"/>
      <color theme="1"/>
      <name val="Century Gothic"/>
      <family val="2"/>
    </font>
    <font>
      <u/>
      <sz val="13"/>
      <color theme="1"/>
      <name val="Century Gothic"/>
      <family val="2"/>
    </font>
    <font>
      <sz val="8"/>
      <name val="Calibri"/>
      <family val="2"/>
      <scheme val="minor"/>
    </font>
    <font>
      <i/>
      <sz val="11"/>
      <color theme="1"/>
      <name val="Calibri"/>
      <family val="2"/>
      <scheme val="minor"/>
    </font>
    <font>
      <b/>
      <u/>
      <sz val="11"/>
      <color theme="1"/>
      <name val="Arial Nova"/>
      <family val="2"/>
    </font>
    <font>
      <sz val="11"/>
      <color theme="1"/>
      <name val="Arial Nova"/>
      <family val="2"/>
    </font>
    <font>
      <i/>
      <sz val="13"/>
      <color theme="1"/>
      <name val="Century Gothic"/>
      <family val="2"/>
    </font>
    <font>
      <sz val="12"/>
      <color theme="1"/>
      <name val="Century Gothic"/>
      <family val="2"/>
    </font>
    <font>
      <sz val="12"/>
      <color indexed="8"/>
      <name val="Century Gothic"/>
      <family val="2"/>
    </font>
    <font>
      <sz val="13"/>
      <color rgb="FFC00000"/>
      <name val="Century Gothic"/>
      <family val="2"/>
    </font>
    <font>
      <b/>
      <sz val="12"/>
      <color indexed="8"/>
      <name val="Century Gothic"/>
      <family val="2"/>
    </font>
    <font>
      <sz val="13"/>
      <color theme="1"/>
      <name val="Century Gothic pro"/>
    </font>
    <font>
      <b/>
      <sz val="14"/>
      <color theme="1"/>
      <name val="Century Gothic pro"/>
    </font>
    <font>
      <sz val="14"/>
      <color theme="1"/>
      <name val="Century Gothic"/>
      <family val="2"/>
    </font>
    <font>
      <b/>
      <sz val="14"/>
      <color theme="1"/>
      <name val="Century Gothic"/>
      <family val="2"/>
    </font>
    <font>
      <sz val="12"/>
      <color theme="1"/>
      <name val="Century Gothic pro"/>
    </font>
    <font>
      <sz val="11"/>
      <color theme="1"/>
      <name val="Century Gothic pro"/>
    </font>
    <font>
      <i/>
      <sz val="11"/>
      <color theme="1"/>
      <name val="Century Gothic pro"/>
    </font>
    <font>
      <b/>
      <sz val="11"/>
      <color theme="1"/>
      <name val="Century Gothic pro"/>
    </font>
    <font>
      <b/>
      <i/>
      <sz val="11"/>
      <color theme="1"/>
      <name val="Century Gothic pro"/>
    </font>
    <font>
      <b/>
      <sz val="14"/>
      <color indexed="8"/>
      <name val="Century Gothic"/>
      <family val="2"/>
    </font>
    <font>
      <i/>
      <sz val="12"/>
      <color theme="1"/>
      <name val="Century Gothic pro"/>
    </font>
    <font>
      <b/>
      <sz val="12"/>
      <color theme="1"/>
      <name val="Century Gothic pro"/>
    </font>
    <font>
      <sz val="11"/>
      <color theme="1"/>
      <name val="Century Gothic"/>
      <family val="2"/>
    </font>
    <font>
      <b/>
      <sz val="14"/>
      <color rgb="FF307A7A"/>
      <name val="Century Gothic"/>
      <family val="2"/>
    </font>
    <font>
      <b/>
      <sz val="12"/>
      <color theme="0" tint="-0.499984740745262"/>
      <name val="Century Gothic"/>
      <family val="2"/>
    </font>
    <font>
      <b/>
      <sz val="12"/>
      <name val="Century Gothic"/>
      <family val="2"/>
    </font>
    <font>
      <b/>
      <sz val="11"/>
      <color theme="0" tint="-0.499984740745262"/>
      <name val="Century Gothic"/>
      <family val="2"/>
    </font>
    <font>
      <sz val="11"/>
      <name val="Century Gothic"/>
      <family val="2"/>
    </font>
    <font>
      <i/>
      <sz val="10"/>
      <name val="Century Gothic"/>
      <family val="2"/>
    </font>
    <font>
      <i/>
      <sz val="10"/>
      <color rgb="FFC00000"/>
      <name val="Century Gothic"/>
      <family val="2"/>
    </font>
    <font>
      <b/>
      <sz val="11"/>
      <color theme="0"/>
      <name val="Century Gothic"/>
      <family val="2"/>
    </font>
    <font>
      <b/>
      <sz val="11"/>
      <color theme="1"/>
      <name val="Century Gothic"/>
      <family val="2"/>
    </font>
  </fonts>
  <fills count="11">
    <fill>
      <patternFill patternType="none"/>
    </fill>
    <fill>
      <patternFill patternType="gray125"/>
    </fill>
    <fill>
      <patternFill patternType="solid">
        <fgColor rgb="FFDEEFF9"/>
        <bgColor indexed="64"/>
      </patternFill>
    </fill>
    <fill>
      <patternFill patternType="solid">
        <fgColor rgb="FFE79B55"/>
        <bgColor indexed="64"/>
      </patternFill>
    </fill>
    <fill>
      <patternFill patternType="solid">
        <fgColor rgb="FF6BBA7E"/>
        <bgColor indexed="64"/>
      </patternFill>
    </fill>
    <fill>
      <patternFill patternType="solid">
        <fgColor theme="0"/>
        <bgColor indexed="64"/>
      </patternFill>
    </fill>
    <fill>
      <patternFill patternType="solid">
        <fgColor rgb="FFFFFF99"/>
        <bgColor indexed="64"/>
      </patternFill>
    </fill>
    <fill>
      <patternFill patternType="solid">
        <fgColor rgb="FF00BBC4"/>
        <bgColor indexed="64"/>
      </patternFill>
    </fill>
    <fill>
      <patternFill patternType="solid">
        <fgColor theme="6" tint="0.79998168889431442"/>
        <bgColor indexed="64"/>
      </patternFill>
    </fill>
    <fill>
      <patternFill patternType="solid">
        <fgColor rgb="FF307A7A"/>
        <bgColor indexed="64"/>
      </patternFill>
    </fill>
    <fill>
      <patternFill patternType="solid">
        <fgColor theme="2"/>
        <bgColor indexed="64"/>
      </patternFill>
    </fill>
  </fills>
  <borders count="2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0" fontId="4"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250">
    <xf numFmtId="0" fontId="0" fillId="0" borderId="0" xfId="0"/>
    <xf numFmtId="0" fontId="3" fillId="0" borderId="1" xfId="0" applyFont="1" applyBorder="1" applyAlignment="1">
      <alignment horizontal="right" vertical="center"/>
    </xf>
    <xf numFmtId="0" fontId="0" fillId="0" borderId="3" xfId="0" applyBorder="1"/>
    <xf numFmtId="0" fontId="0" fillId="0" borderId="6" xfId="0" applyBorder="1"/>
    <xf numFmtId="0" fontId="0" fillId="0" borderId="4" xfId="0" applyBorder="1"/>
    <xf numFmtId="0" fontId="7" fillId="0" borderId="0" xfId="0" applyFont="1"/>
    <xf numFmtId="0" fontId="13" fillId="0" borderId="0" xfId="2" applyFont="1" applyAlignment="1">
      <alignment horizontal="right"/>
    </xf>
    <xf numFmtId="0" fontId="14" fillId="0" borderId="4" xfId="2" applyFont="1" applyBorder="1" applyAlignment="1">
      <alignment horizontal="right"/>
    </xf>
    <xf numFmtId="44" fontId="9" fillId="4" borderId="12" xfId="3" applyFont="1" applyFill="1" applyBorder="1"/>
    <xf numFmtId="0" fontId="0" fillId="5" borderId="3" xfId="0" applyFill="1" applyBorder="1"/>
    <xf numFmtId="0" fontId="0" fillId="5" borderId="0" xfId="0" applyFill="1"/>
    <xf numFmtId="0" fontId="6" fillId="5" borderId="4" xfId="2" applyFont="1" applyFill="1" applyBorder="1" applyAlignment="1">
      <alignment horizontal="right"/>
    </xf>
    <xf numFmtId="0" fontId="0" fillId="5" borderId="4" xfId="0" applyFill="1" applyBorder="1"/>
    <xf numFmtId="0" fontId="10" fillId="5" borderId="4" xfId="0" applyFont="1" applyFill="1" applyBorder="1"/>
    <xf numFmtId="0" fontId="9" fillId="5" borderId="4" xfId="0" applyFont="1" applyFill="1" applyBorder="1"/>
    <xf numFmtId="0" fontId="9" fillId="5" borderId="0" xfId="0" applyFont="1" applyFill="1"/>
    <xf numFmtId="0" fontId="11" fillId="5" borderId="0" xfId="2" applyFont="1" applyFill="1" applyAlignment="1">
      <alignment horizontal="right"/>
    </xf>
    <xf numFmtId="0" fontId="6" fillId="5" borderId="0" xfId="2" applyFont="1" applyFill="1" applyAlignment="1">
      <alignment horizontal="right"/>
    </xf>
    <xf numFmtId="0" fontId="10" fillId="5" borderId="0" xfId="0" applyFont="1" applyFill="1"/>
    <xf numFmtId="0" fontId="3" fillId="5" borderId="0" xfId="0" applyFont="1" applyFill="1" applyAlignment="1">
      <alignment horizontal="right" vertical="center"/>
    </xf>
    <xf numFmtId="0" fontId="9" fillId="5" borderId="0" xfId="0" applyFont="1" applyFill="1" applyAlignment="1">
      <alignment horizontal="right"/>
    </xf>
    <xf numFmtId="44" fontId="9" fillId="5" borderId="0" xfId="3" applyFont="1" applyFill="1" applyBorder="1"/>
    <xf numFmtId="0" fontId="9" fillId="5" borderId="6" xfId="0" applyFont="1" applyFill="1" applyBorder="1"/>
    <xf numFmtId="0" fontId="11" fillId="5" borderId="6" xfId="2" applyFont="1" applyFill="1" applyBorder="1" applyAlignment="1">
      <alignment horizontal="right"/>
    </xf>
    <xf numFmtId="44" fontId="9" fillId="5" borderId="6" xfId="3" applyFont="1" applyFill="1" applyBorder="1"/>
    <xf numFmtId="0" fontId="9" fillId="5" borderId="7" xfId="0" applyFont="1" applyFill="1" applyBorder="1"/>
    <xf numFmtId="0" fontId="7" fillId="0" borderId="3" xfId="0" applyFont="1" applyBorder="1"/>
    <xf numFmtId="0" fontId="0" fillId="5" borderId="5" xfId="0" applyFill="1" applyBorder="1"/>
    <xf numFmtId="0" fontId="5" fillId="5" borderId="4" xfId="2" applyFont="1" applyFill="1" applyBorder="1" applyAlignment="1">
      <alignment horizontal="right"/>
    </xf>
    <xf numFmtId="0" fontId="16" fillId="5" borderId="4" xfId="0" applyFont="1" applyFill="1" applyBorder="1" applyAlignment="1">
      <alignment horizontal="center"/>
    </xf>
    <xf numFmtId="0" fontId="9" fillId="5" borderId="4" xfId="0" applyFont="1" applyFill="1" applyBorder="1" applyAlignment="1">
      <alignment horizontal="center"/>
    </xf>
    <xf numFmtId="14" fontId="23" fillId="0" borderId="4" xfId="0" applyNumberFormat="1" applyFont="1" applyBorder="1"/>
    <xf numFmtId="0" fontId="23" fillId="0" borderId="4" xfId="0" applyFont="1" applyBorder="1" applyAlignment="1">
      <alignment horizontal="right" vertical="center"/>
    </xf>
    <xf numFmtId="0" fontId="21" fillId="0" borderId="13" xfId="0" applyFont="1" applyBorder="1"/>
    <xf numFmtId="0" fontId="21" fillId="3" borderId="11" xfId="0" applyFont="1" applyFill="1" applyBorder="1" applyAlignment="1">
      <alignment horizontal="center" vertical="center" wrapText="1"/>
    </xf>
    <xf numFmtId="44" fontId="23" fillId="0" borderId="11" xfId="1" applyFont="1" applyFill="1" applyBorder="1" applyAlignment="1">
      <alignment vertical="center"/>
    </xf>
    <xf numFmtId="44" fontId="23" fillId="4" borderId="11" xfId="3" applyFont="1" applyFill="1" applyBorder="1" applyAlignment="1">
      <alignment vertical="center"/>
    </xf>
    <xf numFmtId="44" fontId="23" fillId="0" borderId="11" xfId="1" applyFont="1" applyFill="1" applyBorder="1" applyAlignment="1">
      <alignment horizontal="right" vertical="center"/>
    </xf>
    <xf numFmtId="0" fontId="23" fillId="0" borderId="4" xfId="0" applyFont="1" applyBorder="1"/>
    <xf numFmtId="0" fontId="23" fillId="0" borderId="3" xfId="0" applyFont="1" applyBorder="1"/>
    <xf numFmtId="0" fontId="23" fillId="0" borderId="4" xfId="0" applyFont="1" applyBorder="1" applyAlignment="1">
      <alignment horizontal="left" wrapText="1"/>
    </xf>
    <xf numFmtId="0" fontId="25" fillId="0" borderId="4" xfId="2" applyFont="1" applyBorder="1" applyAlignment="1" applyProtection="1">
      <alignment vertical="center"/>
      <protection locked="0"/>
    </xf>
    <xf numFmtId="0" fontId="0" fillId="0" borderId="15" xfId="0" applyBorder="1"/>
    <xf numFmtId="0" fontId="14" fillId="0" borderId="0" xfId="2" applyFont="1" applyAlignment="1">
      <alignment horizontal="right"/>
    </xf>
    <xf numFmtId="0" fontId="16" fillId="0" borderId="0" xfId="0" applyFont="1" applyAlignment="1">
      <alignment horizontal="center"/>
    </xf>
    <xf numFmtId="0" fontId="23" fillId="0" borderId="0" xfId="0" applyFont="1" applyAlignment="1">
      <alignment horizontal="left"/>
    </xf>
    <xf numFmtId="0" fontId="22" fillId="0" borderId="0" xfId="0" applyFont="1" applyProtection="1">
      <protection locked="0"/>
    </xf>
    <xf numFmtId="0" fontId="23" fillId="0" borderId="0" xfId="0" applyFont="1"/>
    <xf numFmtId="0" fontId="23" fillId="0" borderId="0" xfId="0" applyFont="1" applyAlignment="1">
      <alignment horizontal="right" vertical="center"/>
    </xf>
    <xf numFmtId="0" fontId="24" fillId="0" borderId="0" xfId="2" applyFont="1" applyAlignment="1">
      <alignment horizontal="right"/>
    </xf>
    <xf numFmtId="0" fontId="23" fillId="0" borderId="0" xfId="0" applyFont="1" applyAlignment="1">
      <alignment horizontal="left" vertical="center"/>
    </xf>
    <xf numFmtId="0" fontId="23" fillId="0" borderId="0" xfId="0" applyFont="1" applyAlignment="1">
      <alignment horizontal="left" wrapText="1"/>
    </xf>
    <xf numFmtId="0" fontId="21" fillId="0" borderId="0" xfId="0" applyFont="1"/>
    <xf numFmtId="0" fontId="21" fillId="0" borderId="0" xfId="0" applyFont="1" applyAlignment="1">
      <alignment horizontal="right"/>
    </xf>
    <xf numFmtId="0" fontId="21" fillId="0" borderId="0" xfId="0" applyFont="1" applyAlignment="1">
      <alignment horizontal="right" wrapText="1"/>
    </xf>
    <xf numFmtId="0" fontId="21" fillId="0" borderId="0" xfId="0" applyFont="1" applyAlignment="1">
      <alignment wrapText="1"/>
    </xf>
    <xf numFmtId="0" fontId="21" fillId="0" borderId="0" xfId="2" applyFont="1" applyAlignment="1">
      <alignment horizontal="center" vertical="center"/>
    </xf>
    <xf numFmtId="0" fontId="2" fillId="0" borderId="0" xfId="0" applyFont="1"/>
    <xf numFmtId="44" fontId="2" fillId="0" borderId="0" xfId="1" applyFont="1"/>
    <xf numFmtId="44" fontId="0" fillId="0" borderId="0" xfId="1" applyFont="1"/>
    <xf numFmtId="0" fontId="21" fillId="0" borderId="0" xfId="0" applyFont="1" applyAlignment="1">
      <alignment horizontal="left"/>
    </xf>
    <xf numFmtId="0" fontId="23" fillId="0" borderId="0" xfId="0" applyFont="1" applyAlignment="1">
      <alignment wrapText="1"/>
    </xf>
    <xf numFmtId="0" fontId="23" fillId="0" borderId="11" xfId="0" applyFont="1" applyBorder="1" applyAlignment="1">
      <alignment wrapText="1"/>
    </xf>
    <xf numFmtId="0" fontId="23" fillId="0" borderId="11" xfId="0" applyFont="1" applyBorder="1" applyAlignment="1">
      <alignment horizontal="left" wrapText="1"/>
    </xf>
    <xf numFmtId="44" fontId="29" fillId="6" borderId="0" xfId="1" applyFont="1" applyFill="1"/>
    <xf numFmtId="0" fontId="30" fillId="0" borderId="0" xfId="0" applyFont="1"/>
    <xf numFmtId="0" fontId="31" fillId="0" borderId="0" xfId="0" applyFont="1"/>
    <xf numFmtId="0" fontId="22" fillId="0" borderId="0" xfId="0" applyFont="1"/>
    <xf numFmtId="44" fontId="1" fillId="0" borderId="0" xfId="1" applyFont="1"/>
    <xf numFmtId="44" fontId="23" fillId="0" borderId="11" xfId="1" applyFont="1" applyFill="1" applyBorder="1" applyAlignment="1" applyProtection="1">
      <alignment vertical="center"/>
    </xf>
    <xf numFmtId="44" fontId="23" fillId="0" borderId="0" xfId="1" applyFont="1" applyFill="1" applyBorder="1" applyAlignment="1">
      <alignment horizontal="right" vertical="center"/>
    </xf>
    <xf numFmtId="0" fontId="21" fillId="0" borderId="0" xfId="0" applyFont="1" applyAlignment="1">
      <alignment horizontal="center" vertical="center" wrapText="1"/>
    </xf>
    <xf numFmtId="0" fontId="23" fillId="0" borderId="0" xfId="0" applyFont="1" applyAlignment="1">
      <alignment horizontal="center" wrapText="1"/>
    </xf>
    <xf numFmtId="0" fontId="21" fillId="0" borderId="0" xfId="2" applyFont="1" applyAlignment="1">
      <alignment vertical="center"/>
    </xf>
    <xf numFmtId="0" fontId="21" fillId="0" borderId="13" xfId="0" applyFont="1" applyBorder="1" applyAlignment="1">
      <alignment horizontal="left"/>
    </xf>
    <xf numFmtId="0" fontId="23" fillId="5" borderId="0" xfId="0" applyFont="1" applyFill="1" applyAlignment="1" applyProtection="1">
      <alignment horizontal="left" vertical="center"/>
      <protection locked="0"/>
    </xf>
    <xf numFmtId="0" fontId="23" fillId="0" borderId="5" xfId="0" applyFont="1" applyBorder="1"/>
    <xf numFmtId="0" fontId="21" fillId="0" borderId="6" xfId="0" applyFont="1" applyBorder="1" applyAlignment="1">
      <alignment wrapText="1"/>
    </xf>
    <xf numFmtId="0" fontId="21" fillId="0" borderId="6" xfId="2" applyFont="1" applyBorder="1" applyAlignment="1">
      <alignment horizontal="center" vertical="center"/>
    </xf>
    <xf numFmtId="0" fontId="21" fillId="0" borderId="6" xfId="0" applyFont="1" applyBorder="1" applyAlignment="1">
      <alignment horizontal="right"/>
    </xf>
    <xf numFmtId="0" fontId="21" fillId="0" borderId="7" xfId="0" applyFont="1" applyBorder="1" applyAlignment="1">
      <alignment horizontal="right"/>
    </xf>
    <xf numFmtId="0" fontId="21" fillId="0" borderId="0" xfId="0" applyFont="1" applyAlignment="1">
      <alignment horizontal="center" vertical="center"/>
    </xf>
    <xf numFmtId="0" fontId="21" fillId="3" borderId="11" xfId="0" applyFont="1" applyFill="1" applyBorder="1" applyAlignment="1">
      <alignment horizontal="left" vertical="center" wrapText="1"/>
    </xf>
    <xf numFmtId="0" fontId="21" fillId="5" borderId="4" xfId="0" applyFont="1" applyFill="1" applyBorder="1" applyAlignment="1">
      <alignment vertical="center" wrapText="1"/>
    </xf>
    <xf numFmtId="0" fontId="23" fillId="0" borderId="0" xfId="0" applyFont="1" applyAlignment="1">
      <alignment vertical="center" wrapText="1"/>
    </xf>
    <xf numFmtId="0" fontId="23" fillId="0" borderId="0" xfId="4" applyNumberFormat="1" applyFont="1" applyFill="1" applyBorder="1" applyAlignment="1" applyProtection="1">
      <alignment vertical="center" wrapText="1"/>
    </xf>
    <xf numFmtId="10" fontId="23" fillId="5" borderId="4" xfId="4" applyNumberFormat="1" applyFont="1" applyFill="1" applyBorder="1" applyAlignment="1" applyProtection="1"/>
    <xf numFmtId="44" fontId="23" fillId="0" borderId="0" xfId="3" applyFont="1" applyBorder="1" applyProtection="1"/>
    <xf numFmtId="0" fontId="24" fillId="0" borderId="0" xfId="2" applyFont="1" applyAlignment="1">
      <alignment horizontal="right" vertical="center"/>
    </xf>
    <xf numFmtId="44" fontId="23" fillId="4" borderId="11" xfId="3" applyFont="1" applyFill="1" applyBorder="1" applyAlignment="1" applyProtection="1">
      <alignment horizontal="center" vertical="center"/>
    </xf>
    <xf numFmtId="10" fontId="23" fillId="0" borderId="0" xfId="4" applyNumberFormat="1" applyFont="1" applyFill="1" applyBorder="1" applyAlignment="1" applyProtection="1">
      <alignment horizontal="center"/>
    </xf>
    <xf numFmtId="0" fontId="21" fillId="0" borderId="0" xfId="0" applyFont="1" applyAlignment="1">
      <alignment horizontal="center"/>
    </xf>
    <xf numFmtId="0" fontId="35" fillId="0" borderId="0" xfId="0" applyFont="1"/>
    <xf numFmtId="0" fontId="21" fillId="5" borderId="0" xfId="0" applyFont="1" applyFill="1" applyAlignment="1">
      <alignment horizontal="left"/>
    </xf>
    <xf numFmtId="0" fontId="21" fillId="0" borderId="4" xfId="0" applyFont="1" applyBorder="1" applyAlignment="1">
      <alignment vertical="center" wrapText="1"/>
    </xf>
    <xf numFmtId="0" fontId="23" fillId="5" borderId="0" xfId="0" applyFont="1" applyFill="1"/>
    <xf numFmtId="0" fontId="35" fillId="0" borderId="0" xfId="0" applyFont="1" applyAlignment="1">
      <alignment horizontal="left" indent="3"/>
    </xf>
    <xf numFmtId="0" fontId="23" fillId="0" borderId="0" xfId="0" applyFont="1" applyAlignment="1">
      <alignment horizontal="left" indent="3"/>
    </xf>
    <xf numFmtId="0" fontId="7" fillId="5" borderId="0" xfId="0" applyFont="1" applyFill="1"/>
    <xf numFmtId="0" fontId="7" fillId="0" borderId="0" xfId="0" applyFont="1" applyAlignment="1">
      <alignment vertical="center" wrapText="1"/>
    </xf>
    <xf numFmtId="0" fontId="21" fillId="0" borderId="4" xfId="0" applyFont="1" applyBorder="1" applyAlignment="1">
      <alignment horizontal="center" wrapText="1"/>
    </xf>
    <xf numFmtId="0" fontId="8" fillId="5" borderId="0" xfId="0" applyFont="1" applyFill="1"/>
    <xf numFmtId="0" fontId="12" fillId="5" borderId="0" xfId="0" applyFont="1" applyFill="1" applyAlignment="1">
      <alignment horizontal="center" wrapText="1"/>
    </xf>
    <xf numFmtId="0" fontId="19" fillId="3" borderId="11" xfId="0" applyFont="1" applyFill="1" applyBorder="1" applyAlignment="1">
      <alignment horizontal="center" vertical="center" wrapText="1"/>
    </xf>
    <xf numFmtId="0" fontId="19" fillId="3" borderId="11" xfId="0" applyFont="1" applyFill="1" applyBorder="1" applyAlignment="1">
      <alignment horizontal="center" vertical="center"/>
    </xf>
    <xf numFmtId="0" fontId="9" fillId="2" borderId="10" xfId="0" applyFont="1" applyFill="1" applyBorder="1" applyAlignment="1" applyProtection="1">
      <alignment horizontal="center"/>
      <protection locked="0"/>
    </xf>
    <xf numFmtId="14" fontId="9" fillId="2" borderId="11" xfId="0" applyNumberFormat="1" applyFont="1" applyFill="1" applyBorder="1" applyProtection="1">
      <protection locked="0"/>
    </xf>
    <xf numFmtId="44" fontId="9" fillId="2" borderId="11" xfId="3" applyFont="1" applyFill="1" applyBorder="1" applyProtection="1">
      <protection locked="0"/>
    </xf>
    <xf numFmtId="0" fontId="9" fillId="2" borderId="11" xfId="0" applyFont="1" applyFill="1" applyBorder="1" applyAlignment="1" applyProtection="1">
      <alignment horizontal="center"/>
      <protection locked="0"/>
    </xf>
    <xf numFmtId="0" fontId="39" fillId="0" borderId="0" xfId="0" applyFont="1"/>
    <xf numFmtId="0" fontId="42" fillId="5" borderId="0" xfId="0" applyFont="1" applyFill="1"/>
    <xf numFmtId="0" fontId="44" fillId="5" borderId="0" xfId="0" applyFont="1" applyFill="1" applyAlignment="1">
      <alignment horizontal="center"/>
    </xf>
    <xf numFmtId="0" fontId="42" fillId="0" borderId="0" xfId="0" applyFont="1"/>
    <xf numFmtId="0" fontId="44" fillId="0" borderId="0" xfId="0" applyFont="1" applyAlignment="1">
      <alignment horizontal="center"/>
    </xf>
    <xf numFmtId="0" fontId="44" fillId="0" borderId="0" xfId="0" applyFont="1"/>
    <xf numFmtId="0" fontId="45" fillId="5" borderId="0" xfId="0" applyFont="1" applyFill="1"/>
    <xf numFmtId="0" fontId="42" fillId="0" borderId="0" xfId="0" applyFont="1" applyAlignment="1">
      <alignment horizontal="left" vertical="center"/>
    </xf>
    <xf numFmtId="0" fontId="44" fillId="5" borderId="0" xfId="0" applyFont="1" applyFill="1"/>
    <xf numFmtId="0" fontId="32" fillId="0" borderId="0" xfId="0" applyFont="1" applyAlignment="1">
      <alignment horizontal="left" vertical="center" wrapText="1"/>
    </xf>
    <xf numFmtId="44" fontId="33" fillId="0" borderId="0" xfId="1" applyFont="1" applyFill="1" applyBorder="1" applyProtection="1"/>
    <xf numFmtId="0" fontId="21" fillId="3" borderId="10" xfId="0" applyFont="1" applyFill="1" applyBorder="1" applyAlignment="1">
      <alignment vertical="center"/>
    </xf>
    <xf numFmtId="0" fontId="21" fillId="3" borderId="9" xfId="0" applyFont="1" applyFill="1" applyBorder="1"/>
    <xf numFmtId="0" fontId="33" fillId="0" borderId="11" xfId="0" applyFont="1" applyBorder="1" applyAlignment="1">
      <alignment vertical="center"/>
    </xf>
    <xf numFmtId="44" fontId="33" fillId="0" borderId="11" xfId="1" applyFont="1" applyFill="1" applyBorder="1" applyAlignment="1" applyProtection="1">
      <alignment vertical="center"/>
    </xf>
    <xf numFmtId="44" fontId="23" fillId="2" borderId="11" xfId="1" applyFont="1" applyFill="1" applyBorder="1" applyAlignment="1" applyProtection="1">
      <alignment vertical="center" wrapText="1"/>
      <protection locked="0"/>
    </xf>
    <xf numFmtId="0" fontId="36" fillId="0" borderId="10" xfId="2" applyFont="1" applyBorder="1" applyAlignment="1">
      <alignment horizontal="left" vertical="center"/>
    </xf>
    <xf numFmtId="10" fontId="23" fillId="2" borderId="11" xfId="6" applyNumberFormat="1" applyFont="1" applyFill="1" applyBorder="1" applyAlignment="1" applyProtection="1">
      <alignment vertical="center" wrapText="1"/>
      <protection locked="0"/>
    </xf>
    <xf numFmtId="10" fontId="46" fillId="0" borderId="11" xfId="6" applyNumberFormat="1" applyFont="1" applyFill="1" applyBorder="1" applyAlignment="1">
      <alignment horizontal="right" vertical="center"/>
    </xf>
    <xf numFmtId="0" fontId="36" fillId="4" borderId="11" xfId="2" applyFont="1" applyFill="1" applyBorder="1" applyAlignment="1">
      <alignment horizontal="left" vertical="center"/>
    </xf>
    <xf numFmtId="44" fontId="0" fillId="0" borderId="0" xfId="1" applyFont="1" applyFill="1"/>
    <xf numFmtId="1" fontId="23" fillId="0" borderId="0" xfId="0" applyNumberFormat="1" applyFont="1" applyAlignment="1">
      <alignment vertical="center"/>
    </xf>
    <xf numFmtId="2" fontId="23" fillId="0" borderId="0" xfId="0" applyNumberFormat="1" applyFont="1" applyAlignment="1">
      <alignment vertical="center"/>
    </xf>
    <xf numFmtId="14" fontId="23" fillId="5" borderId="0" xfId="0" applyNumberFormat="1" applyFont="1" applyFill="1" applyAlignment="1" applyProtection="1">
      <alignment vertical="center"/>
      <protection locked="0"/>
    </xf>
    <xf numFmtId="1" fontId="23" fillId="5" borderId="0" xfId="0" applyNumberFormat="1" applyFont="1" applyFill="1" applyAlignment="1" applyProtection="1">
      <alignment vertical="center"/>
      <protection locked="0"/>
    </xf>
    <xf numFmtId="164" fontId="0" fillId="0" borderId="0" xfId="0" applyNumberFormat="1"/>
    <xf numFmtId="0" fontId="0" fillId="0" borderId="0" xfId="0" applyAlignment="1">
      <alignment wrapText="1"/>
    </xf>
    <xf numFmtId="0" fontId="42" fillId="5" borderId="11" xfId="0" applyFont="1" applyFill="1" applyBorder="1" applyProtection="1">
      <protection locked="0"/>
    </xf>
    <xf numFmtId="0" fontId="44" fillId="5" borderId="11" xfId="0" applyFont="1" applyFill="1" applyBorder="1" applyProtection="1">
      <protection locked="0"/>
    </xf>
    <xf numFmtId="0" fontId="23" fillId="2" borderId="6" xfId="0" applyFont="1" applyFill="1" applyBorder="1" applyAlignment="1" applyProtection="1">
      <alignment horizontal="right" wrapText="1"/>
      <protection locked="0"/>
    </xf>
    <xf numFmtId="14" fontId="23" fillId="2" borderId="8" xfId="0" applyNumberFormat="1" applyFont="1" applyFill="1" applyBorder="1" applyAlignment="1" applyProtection="1">
      <alignment horizontal="right"/>
      <protection locked="0"/>
    </xf>
    <xf numFmtId="0" fontId="42" fillId="5" borderId="11" xfId="0" applyFont="1" applyFill="1" applyBorder="1"/>
    <xf numFmtId="0" fontId="42" fillId="5" borderId="0" xfId="0" applyFont="1" applyFill="1" applyProtection="1">
      <protection locked="0"/>
    </xf>
    <xf numFmtId="0" fontId="0" fillId="8" borderId="0" xfId="0" applyFill="1"/>
    <xf numFmtId="44" fontId="33" fillId="4" borderId="11" xfId="3" applyFont="1" applyFill="1" applyBorder="1" applyAlignment="1" applyProtection="1">
      <alignment horizontal="center" vertical="center"/>
    </xf>
    <xf numFmtId="0" fontId="1" fillId="0" borderId="0" xfId="7"/>
    <xf numFmtId="0" fontId="0" fillId="0" borderId="0" xfId="7" applyFont="1"/>
    <xf numFmtId="14" fontId="0" fillId="0" borderId="0" xfId="7" applyNumberFormat="1" applyFont="1"/>
    <xf numFmtId="0" fontId="49" fillId="0" borderId="0" xfId="0" applyFont="1"/>
    <xf numFmtId="0" fontId="50" fillId="0" borderId="0" xfId="8" applyFont="1"/>
    <xf numFmtId="0" fontId="40" fillId="0" borderId="0" xfId="8" applyFont="1"/>
    <xf numFmtId="0" fontId="49" fillId="0" borderId="0" xfId="8" applyFont="1"/>
    <xf numFmtId="0" fontId="51" fillId="0" borderId="0" xfId="8" applyFont="1"/>
    <xf numFmtId="0" fontId="52" fillId="0" borderId="0" xfId="8" applyFont="1"/>
    <xf numFmtId="0" fontId="53" fillId="0" borderId="6" xfId="8" applyFont="1" applyBorder="1" applyAlignment="1">
      <alignment vertical="top"/>
    </xf>
    <xf numFmtId="0" fontId="54" fillId="0" borderId="6" xfId="8" applyFont="1" applyBorder="1" applyAlignment="1">
      <alignment vertical="top"/>
    </xf>
    <xf numFmtId="0" fontId="55" fillId="0" borderId="1" xfId="8" quotePrefix="1" applyFont="1" applyBorder="1" applyAlignment="1">
      <alignment vertical="top"/>
    </xf>
    <xf numFmtId="0" fontId="56" fillId="0" borderId="1" xfId="8" applyFont="1" applyBorder="1" applyAlignment="1">
      <alignment vertical="top" wrapText="1"/>
    </xf>
    <xf numFmtId="0" fontId="55" fillId="0" borderId="0" xfId="8" quotePrefix="1" applyFont="1" applyAlignment="1">
      <alignment vertical="top"/>
    </xf>
    <xf numFmtId="0" fontId="56" fillId="0" borderId="0" xfId="8" applyFont="1" applyAlignment="1">
      <alignment vertical="top" wrapText="1"/>
    </xf>
    <xf numFmtId="0" fontId="57" fillId="9" borderId="11" xfId="0" applyFont="1" applyFill="1" applyBorder="1" applyAlignment="1">
      <alignment horizontal="center" vertical="center" wrapText="1"/>
    </xf>
    <xf numFmtId="0" fontId="49" fillId="0" borderId="11" xfId="0" applyFont="1" applyBorder="1" applyAlignment="1">
      <alignment vertical="center" wrapText="1"/>
    </xf>
    <xf numFmtId="10" fontId="49" fillId="0" borderId="11" xfId="6" applyNumberFormat="1" applyFont="1" applyBorder="1" applyAlignment="1">
      <alignment horizontal="center" vertical="center" wrapText="1"/>
    </xf>
    <xf numFmtId="10" fontId="49" fillId="0" borderId="0" xfId="0" applyNumberFormat="1" applyFont="1"/>
    <xf numFmtId="0" fontId="49" fillId="0" borderId="11" xfId="0" applyFont="1" applyBorder="1"/>
    <xf numFmtId="0" fontId="49" fillId="0" borderId="0" xfId="0" applyFont="1" applyAlignment="1">
      <alignment vertical="center"/>
    </xf>
    <xf numFmtId="0" fontId="49" fillId="0" borderId="0" xfId="0" applyFont="1" applyAlignment="1">
      <alignment vertical="center" wrapText="1"/>
    </xf>
    <xf numFmtId="0" fontId="49" fillId="5" borderId="0" xfId="0" applyFont="1" applyFill="1"/>
    <xf numFmtId="0" fontId="57" fillId="10" borderId="11" xfId="0" applyFont="1" applyFill="1" applyBorder="1" applyAlignment="1">
      <alignment horizontal="center" vertical="center" wrapText="1"/>
    </xf>
    <xf numFmtId="0" fontId="15" fillId="0" borderId="1" xfId="2" applyFont="1" applyBorder="1" applyAlignment="1">
      <alignment horizontal="right"/>
    </xf>
    <xf numFmtId="0" fontId="15" fillId="0" borderId="2" xfId="2" applyFont="1" applyBorder="1" applyAlignment="1">
      <alignment horizontal="right"/>
    </xf>
    <xf numFmtId="0" fontId="23" fillId="0" borderId="0" xfId="0" applyFont="1" applyAlignment="1">
      <alignment horizontal="left"/>
    </xf>
    <xf numFmtId="0" fontId="23" fillId="2" borderId="14" xfId="0" applyFont="1" applyFill="1" applyBorder="1" applyAlignment="1" applyProtection="1">
      <alignment horizontal="left" vertical="center"/>
      <protection locked="0"/>
    </xf>
    <xf numFmtId="0" fontId="21" fillId="0" borderId="0" xfId="0" applyFont="1" applyAlignment="1">
      <alignment horizontal="left"/>
    </xf>
    <xf numFmtId="0" fontId="32" fillId="0" borderId="0" xfId="0" applyFont="1" applyAlignment="1">
      <alignment horizontal="left" vertical="center" wrapText="1"/>
    </xf>
    <xf numFmtId="0" fontId="14" fillId="0" borderId="0" xfId="2" applyFont="1" applyAlignment="1">
      <alignment horizontal="right"/>
    </xf>
    <xf numFmtId="0" fontId="14" fillId="0" borderId="4" xfId="2" applyFont="1" applyBorder="1" applyAlignment="1">
      <alignment horizontal="right"/>
    </xf>
    <xf numFmtId="0" fontId="23" fillId="2" borderId="8" xfId="0" applyFont="1" applyFill="1" applyBorder="1" applyAlignment="1" applyProtection="1">
      <alignment horizontal="left" vertical="center"/>
      <protection locked="0"/>
    </xf>
    <xf numFmtId="0" fontId="23" fillId="0" borderId="16" xfId="0" applyFont="1" applyBorder="1" applyAlignment="1">
      <alignment horizontal="left"/>
    </xf>
    <xf numFmtId="0" fontId="21" fillId="0" borderId="13" xfId="0" applyFont="1" applyBorder="1" applyAlignment="1">
      <alignment horizontal="left"/>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2" fontId="23" fillId="0" borderId="8" xfId="0" applyNumberFormat="1" applyFont="1" applyBorder="1" applyAlignment="1">
      <alignment horizontal="center" vertical="center"/>
    </xf>
    <xf numFmtId="1" fontId="23" fillId="0" borderId="14" xfId="0" applyNumberFormat="1" applyFont="1" applyBorder="1" applyAlignment="1">
      <alignment horizontal="center" vertical="center"/>
    </xf>
    <xf numFmtId="0" fontId="26" fillId="4" borderId="3" xfId="0" applyFont="1" applyFill="1" applyBorder="1" applyAlignment="1">
      <alignment horizontal="center" wrapText="1"/>
    </xf>
    <xf numFmtId="0" fontId="26" fillId="4" borderId="0" xfId="0" applyFont="1" applyFill="1" applyAlignment="1">
      <alignment horizontal="center" wrapText="1"/>
    </xf>
    <xf numFmtId="0" fontId="26" fillId="4" borderId="4" xfId="0" applyFont="1" applyFill="1" applyBorder="1" applyAlignment="1">
      <alignment horizontal="center" wrapText="1"/>
    </xf>
    <xf numFmtId="0" fontId="21" fillId="3" borderId="10"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3" fillId="2" borderId="11" xfId="0"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44" fontId="23" fillId="0" borderId="10" xfId="1" applyFont="1" applyFill="1" applyBorder="1" applyAlignment="1">
      <alignment horizontal="center" vertical="center"/>
    </xf>
    <xf numFmtId="44" fontId="23" fillId="0" borderId="9" xfId="1" applyFont="1" applyFill="1" applyBorder="1" applyAlignment="1">
      <alignment horizontal="center" vertical="center"/>
    </xf>
    <xf numFmtId="0" fontId="23" fillId="0" borderId="0" xfId="0" applyFont="1" applyAlignment="1">
      <alignment horizontal="left" wrapText="1"/>
    </xf>
    <xf numFmtId="0" fontId="34" fillId="0" borderId="0" xfId="2" applyFont="1" applyAlignment="1">
      <alignment horizontal="left"/>
    </xf>
    <xf numFmtId="0" fontId="23" fillId="0" borderId="1" xfId="0" applyFont="1" applyBorder="1" applyAlignment="1">
      <alignment horizontal="center" wrapText="1"/>
    </xf>
    <xf numFmtId="0" fontId="23" fillId="0" borderId="0" xfId="0" applyFont="1" applyAlignment="1">
      <alignment horizontal="center" wrapText="1"/>
    </xf>
    <xf numFmtId="0" fontId="21" fillId="0" borderId="0" xfId="0" applyFont="1" applyAlignment="1">
      <alignment horizontal="center"/>
    </xf>
    <xf numFmtId="0" fontId="23" fillId="0" borderId="10"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7" fillId="0" borderId="3" xfId="0" applyFont="1" applyBorder="1" applyAlignment="1">
      <alignment horizontal="center" vertical="center" wrapText="1"/>
    </xf>
    <xf numFmtId="0" fontId="21" fillId="0" borderId="0" xfId="0" applyFont="1" applyAlignment="1">
      <alignment horizontal="right"/>
    </xf>
    <xf numFmtId="0" fontId="21" fillId="2" borderId="6" xfId="0" applyFont="1" applyFill="1" applyBorder="1" applyAlignment="1" applyProtection="1">
      <alignment horizontal="left"/>
      <protection locked="0"/>
    </xf>
    <xf numFmtId="0" fontId="23" fillId="0" borderId="4" xfId="0" applyFont="1" applyBorder="1" applyAlignment="1">
      <alignment horizontal="left" wrapText="1"/>
    </xf>
    <xf numFmtId="0" fontId="21" fillId="3" borderId="10"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1" fillId="3" borderId="9" xfId="0" applyFont="1" applyFill="1" applyBorder="1" applyAlignment="1">
      <alignment horizontal="left" vertical="center" wrapText="1"/>
    </xf>
    <xf numFmtId="14" fontId="23" fillId="2" borderId="8" xfId="0" applyNumberFormat="1" applyFont="1" applyFill="1" applyBorder="1" applyAlignment="1" applyProtection="1">
      <alignment horizontal="left" vertical="center"/>
      <protection locked="0"/>
    </xf>
    <xf numFmtId="14" fontId="23" fillId="2" borderId="14" xfId="0" applyNumberFormat="1" applyFont="1" applyFill="1" applyBorder="1" applyAlignment="1" applyProtection="1">
      <alignment horizontal="left" vertical="center"/>
      <protection locked="0"/>
    </xf>
    <xf numFmtId="1" fontId="23" fillId="2" borderId="14" xfId="0" applyNumberFormat="1" applyFont="1" applyFill="1" applyBorder="1" applyAlignment="1" applyProtection="1">
      <alignment horizontal="left" vertical="center"/>
      <protection locked="0"/>
    </xf>
    <xf numFmtId="0" fontId="9" fillId="2" borderId="10" xfId="0" applyFont="1" applyFill="1" applyBorder="1" applyProtection="1">
      <protection locked="0"/>
    </xf>
    <xf numFmtId="0" fontId="9" fillId="2" borderId="8" xfId="0" applyFont="1" applyFill="1" applyBorder="1" applyProtection="1">
      <protection locked="0"/>
    </xf>
    <xf numFmtId="0" fontId="9" fillId="2" borderId="9" xfId="0" applyFont="1" applyFill="1" applyBorder="1" applyProtection="1">
      <protection locked="0"/>
    </xf>
    <xf numFmtId="0" fontId="5" fillId="5" borderId="0" xfId="2" applyFont="1" applyFill="1" applyAlignment="1">
      <alignment horizontal="right"/>
    </xf>
    <xf numFmtId="0" fontId="6" fillId="5" borderId="0" xfId="2" applyFont="1" applyFill="1" applyAlignment="1">
      <alignment horizontal="right"/>
    </xf>
    <xf numFmtId="0" fontId="16" fillId="5" borderId="0" xfId="0" applyFont="1" applyFill="1" applyAlignment="1">
      <alignment horizontal="center"/>
    </xf>
    <xf numFmtId="0" fontId="37" fillId="2" borderId="6" xfId="0" applyFont="1" applyFill="1" applyBorder="1" applyAlignment="1" applyProtection="1">
      <alignment horizontal="left" vertical="center"/>
      <protection locked="0"/>
    </xf>
    <xf numFmtId="0" fontId="18" fillId="5" borderId="6" xfId="0" applyFont="1" applyFill="1" applyBorder="1" applyAlignment="1">
      <alignment horizontal="left" vertical="center"/>
    </xf>
    <xf numFmtId="0" fontId="18" fillId="5" borderId="8" xfId="0" applyFont="1" applyFill="1" applyBorder="1" applyAlignment="1">
      <alignment horizontal="left" vertical="center"/>
    </xf>
    <xf numFmtId="0" fontId="20" fillId="5" borderId="0" xfId="0" applyFont="1" applyFill="1" applyAlignment="1">
      <alignment horizontal="center"/>
    </xf>
    <xf numFmtId="0" fontId="19" fillId="3" borderId="11" xfId="0" applyFont="1" applyFill="1" applyBorder="1" applyAlignment="1">
      <alignment horizontal="center" vertical="center" wrapText="1"/>
    </xf>
    <xf numFmtId="0" fontId="12" fillId="5" borderId="0" xfId="0" applyFont="1" applyFill="1" applyAlignment="1">
      <alignment horizontal="center" wrapText="1"/>
    </xf>
    <xf numFmtId="0" fontId="18" fillId="5" borderId="6" xfId="0" applyFont="1" applyFill="1" applyBorder="1" applyAlignment="1">
      <alignment horizontal="center" wrapText="1"/>
    </xf>
    <xf numFmtId="0" fontId="9" fillId="5" borderId="0" xfId="0" applyFont="1" applyFill="1" applyAlignment="1">
      <alignment horizontal="center"/>
    </xf>
    <xf numFmtId="0" fontId="42" fillId="0" borderId="0" xfId="0" applyFont="1" applyAlignment="1">
      <alignment horizontal="left" vertical="center"/>
    </xf>
    <xf numFmtId="0" fontId="47" fillId="7" borderId="0" xfId="0" applyFont="1" applyFill="1" applyAlignment="1">
      <alignment horizontal="center" wrapText="1"/>
    </xf>
    <xf numFmtId="0" fontId="47" fillId="7" borderId="0" xfId="0" applyFont="1" applyFill="1" applyAlignment="1">
      <alignment horizontal="center"/>
    </xf>
    <xf numFmtId="0" fontId="44" fillId="2" borderId="0" xfId="0" applyFont="1" applyFill="1" applyAlignment="1">
      <alignment horizontal="center"/>
    </xf>
    <xf numFmtId="0" fontId="38" fillId="5" borderId="0" xfId="0" applyFont="1" applyFill="1" applyAlignment="1">
      <alignment horizontal="center"/>
    </xf>
    <xf numFmtId="0" fontId="41" fillId="5" borderId="0" xfId="0" applyFont="1" applyFill="1" applyAlignment="1">
      <alignment horizontal="center" wrapText="1"/>
    </xf>
    <xf numFmtId="0" fontId="58" fillId="0" borderId="17" xfId="0" applyFont="1" applyBorder="1" applyAlignment="1">
      <alignment horizontal="center" vertical="center" wrapText="1"/>
    </xf>
    <xf numFmtId="0" fontId="58" fillId="0" borderId="18"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1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0" xfId="0" applyFont="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57" fillId="9" borderId="11" xfId="0" applyFont="1" applyFill="1" applyBorder="1" applyAlignment="1">
      <alignment horizontal="center" vertical="center" wrapText="1"/>
    </xf>
    <xf numFmtId="0" fontId="49" fillId="0" borderId="11" xfId="0" applyFont="1" applyBorder="1" applyAlignment="1">
      <alignment horizontal="center" vertical="center" wrapText="1"/>
    </xf>
  </cellXfs>
  <cellStyles count="9">
    <cellStyle name="Comma 2" xfId="5" xr:uid="{6CF5F3DE-C6ED-42A2-93FE-7AB141E6A6F9}"/>
    <cellStyle name="Currency" xfId="1" builtinId="4"/>
    <cellStyle name="Currency 2" xfId="3" xr:uid="{9C156B25-B3BC-415D-9B6E-BD2556B2487E}"/>
    <cellStyle name="Normal" xfId="0" builtinId="0"/>
    <cellStyle name="Normal 2" xfId="2" xr:uid="{920CCF56-3DCB-405B-9DCC-C1C837022407}"/>
    <cellStyle name="Normal 3" xfId="7" xr:uid="{EE318986-55A6-4D44-8A15-E621B5E88323}"/>
    <cellStyle name="Normal 5" xfId="8" xr:uid="{2290BEDC-42A1-42DC-B320-628B71B53BCA}"/>
    <cellStyle name="Percent" xfId="6" builtinId="5"/>
    <cellStyle name="Percent 2" xfId="4" xr:uid="{D2E8E88D-A23E-4859-972C-E089FF1B2868}"/>
  </cellStyles>
  <dxfs count="3">
    <dxf>
      <fill>
        <patternFill>
          <bgColor rgb="FF6BBA7E"/>
        </patternFill>
      </fill>
    </dxf>
    <dxf>
      <fill>
        <patternFill>
          <bgColor rgb="FFFF3300"/>
        </patternFill>
      </fill>
    </dxf>
    <dxf>
      <fill>
        <patternFill>
          <bgColor rgb="FFFF7C80"/>
        </patternFill>
      </fill>
    </dxf>
  </dxfs>
  <tableStyles count="0" defaultTableStyle="TableStyleMedium2" defaultPivotStyle="PivotStyleLight16"/>
  <colors>
    <mruColors>
      <color rgb="FFFF3300"/>
      <color rgb="FF6BBA7E"/>
      <color rgb="FFDEEFF9"/>
      <color rgb="FFFFFF99"/>
      <color rgb="FFE79B55"/>
      <color rgb="FFFF7C80"/>
      <color rgb="FFBF9969"/>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952500</xdr:colOff>
      <xdr:row>1</xdr:row>
      <xdr:rowOff>95250</xdr:rowOff>
    </xdr:from>
    <xdr:to>
      <xdr:col>7</xdr:col>
      <xdr:colOff>807357</xdr:colOff>
      <xdr:row>3</xdr:row>
      <xdr:rowOff>389621</xdr:rowOff>
    </xdr:to>
    <xdr:pic>
      <xdr:nvPicPr>
        <xdr:cNvPr id="3" name="Picture 2" descr="ReOregon Program Logo">
          <a:extLst>
            <a:ext uri="{FF2B5EF4-FFF2-40B4-BE49-F238E27FC236}">
              <a16:creationId xmlns:a16="http://schemas.microsoft.com/office/drawing/2014/main" id="{2E1704A7-6D94-9FB1-CF52-F3DAC34367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7429" y="285750"/>
          <a:ext cx="3542392" cy="852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xdr:colOff>
      <xdr:row>0</xdr:row>
      <xdr:rowOff>0</xdr:rowOff>
    </xdr:from>
    <xdr:to>
      <xdr:col>6</xdr:col>
      <xdr:colOff>284388</xdr:colOff>
      <xdr:row>2</xdr:row>
      <xdr:rowOff>309339</xdr:rowOff>
    </xdr:to>
    <xdr:pic>
      <xdr:nvPicPr>
        <xdr:cNvPr id="4" name="Picture 3" descr="ReOregon Program Logo">
          <a:extLst>
            <a:ext uri="{FF2B5EF4-FFF2-40B4-BE49-F238E27FC236}">
              <a16:creationId xmlns:a16="http://schemas.microsoft.com/office/drawing/2014/main" id="{9FD2DDBB-F6D1-4E35-ADE9-881AC7D365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0"/>
          <a:ext cx="3560988" cy="857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fonline.sharepoint.com/sites/OHCSPMServices/Shared%20Documents/Compliance%20and%20Financial%20Management/Financial%20Management/Task%2010%20OHCS%20Quarterly%20Percentage%20Splits/2024%20Q3_OHCS%20DRGR%20Allocation%20Spreadsheet.xlsx" TargetMode="External"/><Relationship Id="rId1" Type="http://schemas.openxmlformats.org/officeDocument/2006/relationships/externalLinkPath" Target="https://icfonline.sharepoint.com/sites/OHCSPMServices/Shared%20Documents/Compliance%20and%20Financial%20Management/Financial%20Management/Task%2010%20OHCS%20Quarterly%20Percentage%20Splits/2024%20Q3_OHCS%20DRGR%20Allocation%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W TO USE"/>
      <sheetName val="OHCS-Managed"/>
      <sheetName val="HARP Subs"/>
      <sheetName val="HARP #s"/>
      <sheetName val="Other Subs"/>
    </sheetNames>
    <sheetDataSet>
      <sheetData sheetId="0">
        <row r="3">
          <cell r="B3" t="str">
            <v>Use for allocations between July 1, 2024 - October 31, 2024</v>
          </cell>
        </row>
      </sheetData>
      <sheetData sheetId="1"/>
      <sheetData sheetId="2"/>
      <sheetData sheetId="3">
        <row r="17">
          <cell r="F17">
            <v>0.88235294117647056</v>
          </cell>
        </row>
        <row r="18">
          <cell r="F18">
            <v>0.94801223241590216</v>
          </cell>
        </row>
        <row r="20">
          <cell r="F20">
            <v>0.78666666666666663</v>
          </cell>
        </row>
        <row r="21">
          <cell r="F21">
            <v>0.84444444444444444</v>
          </cell>
        </row>
        <row r="25">
          <cell r="F25">
            <v>0.65625</v>
          </cell>
        </row>
      </sheetData>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D773B-711F-4D9D-8809-1E12AC5FFB37}">
  <sheetPr codeName="Sheet1">
    <tabColor rgb="FF6BBA7E"/>
    <pageSetUpPr fitToPage="1"/>
  </sheetPr>
  <dimension ref="B1:AB73"/>
  <sheetViews>
    <sheetView showGridLines="0" tabSelected="1" view="pageBreakPreview" zoomScale="80" zoomScaleNormal="60" zoomScaleSheetLayoutView="80" workbookViewId="0">
      <selection activeCell="J12" sqref="J12:K12"/>
    </sheetView>
  </sheetViews>
  <sheetFormatPr defaultRowHeight="14.4"/>
  <cols>
    <col min="1" max="2" width="3" customWidth="1"/>
    <col min="3" max="5" width="27.33203125" customWidth="1"/>
    <col min="6" max="6" width="2.44140625" customWidth="1"/>
    <col min="7" max="7" width="25.44140625" customWidth="1"/>
    <col min="8" max="8" width="27.33203125" customWidth="1"/>
    <col min="9" max="9" width="2.88671875" customWidth="1"/>
    <col min="10" max="11" width="24.5546875" customWidth="1"/>
    <col min="12" max="13" width="3" customWidth="1"/>
    <col min="28" max="28" width="9.109375" hidden="1" customWidth="1"/>
  </cols>
  <sheetData>
    <row r="1" spans="2:26">
      <c r="B1" s="3"/>
    </row>
    <row r="2" spans="2:26" ht="24">
      <c r="B2" s="42"/>
      <c r="C2" s="1"/>
      <c r="D2" s="1"/>
      <c r="E2" s="168"/>
      <c r="F2" s="168"/>
      <c r="G2" s="168"/>
      <c r="H2" s="168"/>
      <c r="I2" s="168"/>
      <c r="J2" s="168"/>
      <c r="K2" s="168"/>
      <c r="L2" s="169"/>
    </row>
    <row r="3" spans="2:26" ht="21">
      <c r="B3" s="2"/>
      <c r="G3" s="174"/>
      <c r="H3" s="174"/>
      <c r="I3" s="174"/>
      <c r="J3" s="174"/>
      <c r="K3" s="174"/>
      <c r="L3" s="175"/>
    </row>
    <row r="4" spans="2:26" ht="32.25" customHeight="1">
      <c r="B4" s="2"/>
      <c r="G4" s="43"/>
      <c r="H4" s="43"/>
      <c r="I4" s="43"/>
      <c r="J4" s="43"/>
      <c r="K4" s="43"/>
      <c r="L4" s="7"/>
      <c r="V4" s="6"/>
      <c r="W4" s="6"/>
      <c r="X4" s="6"/>
      <c r="Y4" s="6"/>
      <c r="Z4" s="6"/>
    </row>
    <row r="5" spans="2:26" ht="15" customHeight="1">
      <c r="B5" s="179" t="s">
        <v>0</v>
      </c>
      <c r="C5" s="180"/>
      <c r="D5" s="180"/>
      <c r="E5" s="180"/>
      <c r="F5" s="180"/>
      <c r="G5" s="180"/>
      <c r="H5" s="180"/>
      <c r="I5" s="180"/>
      <c r="J5" s="180"/>
      <c r="K5" s="180"/>
      <c r="L5" s="181"/>
    </row>
    <row r="6" spans="2:26" ht="11.25" customHeight="1">
      <c r="B6" s="182"/>
      <c r="C6" s="183"/>
      <c r="D6" s="183"/>
      <c r="E6" s="183"/>
      <c r="F6" s="183"/>
      <c r="G6" s="183"/>
      <c r="H6" s="183"/>
      <c r="I6" s="183"/>
      <c r="J6" s="183"/>
      <c r="K6" s="183"/>
      <c r="L6" s="184"/>
    </row>
    <row r="7" spans="2:26" ht="5.25" customHeight="1">
      <c r="B7" s="2"/>
      <c r="G7" s="44"/>
      <c r="H7" s="44"/>
      <c r="I7" s="44"/>
      <c r="J7" s="44"/>
      <c r="L7" s="38"/>
    </row>
    <row r="8" spans="2:26" ht="23.25" customHeight="1">
      <c r="B8" s="2"/>
      <c r="C8" s="109" t="s">
        <v>1</v>
      </c>
      <c r="G8" s="44"/>
      <c r="H8" s="44"/>
      <c r="I8" s="44"/>
      <c r="J8" s="44"/>
      <c r="L8" s="4"/>
    </row>
    <row r="9" spans="2:26" ht="5.25" customHeight="1">
      <c r="B9" s="2"/>
      <c r="G9" s="44"/>
      <c r="H9" s="44"/>
      <c r="I9" s="44"/>
      <c r="J9" s="44"/>
      <c r="L9" s="38"/>
    </row>
    <row r="10" spans="2:26" ht="21.9" customHeight="1" thickBot="1">
      <c r="B10" s="39"/>
      <c r="C10" s="178" t="s">
        <v>2</v>
      </c>
      <c r="D10" s="178"/>
      <c r="E10" s="178"/>
      <c r="F10" s="60"/>
      <c r="G10" s="52"/>
      <c r="H10" s="178" t="s">
        <v>3</v>
      </c>
      <c r="I10" s="178"/>
      <c r="J10" s="178"/>
      <c r="K10" s="178"/>
      <c r="L10" s="38"/>
    </row>
    <row r="11" spans="2:26" ht="21.9" customHeight="1" thickTop="1">
      <c r="B11" s="39"/>
      <c r="C11" s="177" t="s">
        <v>4</v>
      </c>
      <c r="D11" s="177"/>
      <c r="E11" s="177"/>
      <c r="F11" s="45"/>
      <c r="G11" s="46"/>
      <c r="H11" s="48" t="s">
        <v>5</v>
      </c>
      <c r="I11" s="130"/>
      <c r="J11" s="186" t="str">
        <f>VLOOKUP(C17, 'Data Fields'!B:H, 6, FALSE)</f>
        <v>[Select Subrecipient Name]</v>
      </c>
      <c r="K11" s="186"/>
      <c r="L11" s="38"/>
    </row>
    <row r="12" spans="2:26" ht="21.9" customHeight="1">
      <c r="B12" s="39"/>
      <c r="C12" s="170" t="s">
        <v>6</v>
      </c>
      <c r="D12" s="170"/>
      <c r="E12" s="170"/>
      <c r="F12" s="45"/>
      <c r="G12" s="46"/>
      <c r="H12" s="48" t="s">
        <v>7</v>
      </c>
      <c r="I12" s="131"/>
      <c r="J12" s="185" t="str">
        <f>VLOOKUP(C17, 'Data Fields'!B:H, 7, FALSE)</f>
        <v>[Select Subrecipient Name]</v>
      </c>
      <c r="K12" s="185"/>
      <c r="L12" s="38"/>
    </row>
    <row r="13" spans="2:26" ht="21.9" customHeight="1">
      <c r="B13" s="39"/>
      <c r="C13" s="170" t="s">
        <v>8</v>
      </c>
      <c r="D13" s="170"/>
      <c r="E13" s="170"/>
      <c r="F13" s="45"/>
      <c r="G13" s="46"/>
      <c r="L13" s="38"/>
    </row>
    <row r="14" spans="2:26" ht="21.9" customHeight="1" thickBot="1">
      <c r="B14" s="39"/>
      <c r="C14" s="170" t="s">
        <v>9</v>
      </c>
      <c r="D14" s="170"/>
      <c r="E14" s="170"/>
      <c r="F14" s="45"/>
      <c r="G14" s="46"/>
      <c r="H14" s="178" t="s">
        <v>10</v>
      </c>
      <c r="I14" s="178"/>
      <c r="J14" s="178"/>
      <c r="K14" s="178"/>
      <c r="L14" s="38"/>
    </row>
    <row r="15" spans="2:26" ht="20.100000000000001" customHeight="1" thickTop="1">
      <c r="B15" s="39"/>
      <c r="C15" s="47"/>
      <c r="D15" s="47"/>
      <c r="E15" s="67"/>
      <c r="F15" s="67"/>
      <c r="G15" s="46"/>
      <c r="H15" s="48" t="s">
        <v>11</v>
      </c>
      <c r="I15" s="133"/>
      <c r="J15" s="214"/>
      <c r="K15" s="214"/>
      <c r="L15" s="38"/>
    </row>
    <row r="16" spans="2:26" ht="20.100000000000001" customHeight="1" thickBot="1">
      <c r="B16" s="39"/>
      <c r="C16" s="178" t="s">
        <v>12</v>
      </c>
      <c r="D16" s="178"/>
      <c r="E16" s="178"/>
      <c r="F16" s="60"/>
      <c r="G16" s="46"/>
      <c r="H16" s="48" t="s">
        <v>13</v>
      </c>
      <c r="I16" s="132"/>
      <c r="J16" s="212"/>
      <c r="K16" s="212"/>
      <c r="L16" s="38"/>
    </row>
    <row r="17" spans="2:12" ht="21.9" customHeight="1" thickTop="1">
      <c r="B17" s="39"/>
      <c r="C17" s="171" t="s">
        <v>67</v>
      </c>
      <c r="D17" s="171"/>
      <c r="E17" s="171"/>
      <c r="F17" s="67"/>
      <c r="G17" s="46"/>
      <c r="L17" s="38"/>
    </row>
    <row r="18" spans="2:12" ht="21.9" customHeight="1" thickBot="1">
      <c r="B18" s="39"/>
      <c r="C18" s="176" t="s">
        <v>15</v>
      </c>
      <c r="D18" s="176"/>
      <c r="E18" s="176"/>
      <c r="F18" s="75"/>
      <c r="G18" s="46"/>
      <c r="H18" s="178" t="s">
        <v>16</v>
      </c>
      <c r="I18" s="178"/>
      <c r="J18" s="178"/>
      <c r="K18" s="178"/>
      <c r="L18" s="38"/>
    </row>
    <row r="19" spans="2:12" ht="21.9" customHeight="1" thickTop="1">
      <c r="B19" s="39"/>
      <c r="C19" s="176" t="s">
        <v>15</v>
      </c>
      <c r="D19" s="176"/>
      <c r="E19" s="176"/>
      <c r="F19" s="75"/>
      <c r="G19" s="46"/>
      <c r="H19" s="48" t="s">
        <v>17</v>
      </c>
      <c r="I19" s="133"/>
      <c r="J19" s="213"/>
      <c r="K19" s="213"/>
      <c r="L19" s="31"/>
    </row>
    <row r="20" spans="2:12" ht="21" customHeight="1">
      <c r="B20" s="39"/>
      <c r="C20" s="176" t="s">
        <v>18</v>
      </c>
      <c r="D20" s="176"/>
      <c r="E20" s="176"/>
      <c r="F20" s="75"/>
      <c r="G20" s="47"/>
      <c r="H20" s="48" t="s">
        <v>19</v>
      </c>
      <c r="I20" s="132"/>
      <c r="J20" s="212"/>
      <c r="K20" s="212"/>
      <c r="L20" s="32"/>
    </row>
    <row r="21" spans="2:12" ht="21" customHeight="1">
      <c r="B21" s="39"/>
      <c r="C21" s="50"/>
      <c r="D21" s="50"/>
      <c r="E21" s="50"/>
      <c r="F21" s="50"/>
      <c r="G21" s="47"/>
      <c r="H21" s="49"/>
      <c r="I21" s="49"/>
      <c r="L21" s="32"/>
    </row>
    <row r="22" spans="2:12" ht="21" customHeight="1" thickBot="1">
      <c r="B22" s="39"/>
      <c r="C22" s="178" t="s">
        <v>20</v>
      </c>
      <c r="D22" s="178"/>
      <c r="E22" s="178"/>
      <c r="F22" s="74"/>
      <c r="G22" s="178"/>
      <c r="H22" s="178"/>
      <c r="I22" s="178"/>
      <c r="J22" s="178"/>
      <c r="K22" s="33"/>
      <c r="L22" s="32"/>
    </row>
    <row r="23" spans="2:12" ht="7.5" customHeight="1" thickTop="1">
      <c r="B23" s="39"/>
      <c r="C23" s="50"/>
      <c r="D23" s="50"/>
      <c r="E23" s="50"/>
      <c r="F23" s="50"/>
      <c r="G23" s="47"/>
      <c r="H23" s="49"/>
      <c r="I23" s="49"/>
      <c r="J23" s="47"/>
      <c r="K23" s="48"/>
      <c r="L23" s="32"/>
    </row>
    <row r="24" spans="2:12" ht="45.75" customHeight="1">
      <c r="B24" s="39"/>
      <c r="C24" s="34" t="s">
        <v>21</v>
      </c>
      <c r="D24" s="34" t="s">
        <v>22</v>
      </c>
      <c r="E24" s="34" t="s">
        <v>23</v>
      </c>
      <c r="F24" s="190" t="s">
        <v>24</v>
      </c>
      <c r="G24" s="192"/>
      <c r="H24" s="34" t="s">
        <v>25</v>
      </c>
      <c r="I24" s="71"/>
      <c r="J24" s="47"/>
      <c r="K24" s="47"/>
      <c r="L24" s="32"/>
    </row>
    <row r="25" spans="2:12" ht="29.25" customHeight="1">
      <c r="B25" s="39"/>
      <c r="C25" s="69">
        <f>VLOOKUP(C17, 'Data Fields'!B:I, 8, FALSE)</f>
        <v>0</v>
      </c>
      <c r="D25" s="35">
        <f>'Invoice Log'!F45-'Invoice Coversheet'!E25</f>
        <v>0</v>
      </c>
      <c r="E25" s="36">
        <f>J56</f>
        <v>0</v>
      </c>
      <c r="F25" s="195">
        <f>D25+E25</f>
        <v>0</v>
      </c>
      <c r="G25" s="196"/>
      <c r="H25" s="37">
        <f>C25-F25</f>
        <v>0</v>
      </c>
      <c r="I25" s="70"/>
      <c r="J25" s="47"/>
      <c r="K25" s="47"/>
      <c r="L25" s="32"/>
    </row>
    <row r="26" spans="2:12" ht="21" customHeight="1">
      <c r="B26" s="39"/>
      <c r="C26" s="50"/>
      <c r="D26" s="50"/>
      <c r="E26" s="50"/>
      <c r="F26" s="50"/>
      <c r="G26" s="47"/>
      <c r="H26" s="49"/>
      <c r="I26" s="49"/>
      <c r="J26" s="47"/>
      <c r="K26" s="48"/>
      <c r="L26" s="38"/>
    </row>
    <row r="27" spans="2:12" ht="17.399999999999999" thickBot="1">
      <c r="B27" s="39"/>
      <c r="C27" s="178" t="s">
        <v>26</v>
      </c>
      <c r="D27" s="178"/>
      <c r="E27" s="178"/>
      <c r="F27" s="74"/>
      <c r="G27" s="178"/>
      <c r="H27" s="178"/>
      <c r="I27" s="178"/>
      <c r="J27" s="178"/>
      <c r="K27" s="33"/>
      <c r="L27" s="38"/>
    </row>
    <row r="28" spans="2:12" ht="6" customHeight="1" thickTop="1">
      <c r="B28" s="39"/>
      <c r="C28" s="60"/>
      <c r="D28" s="60"/>
      <c r="E28" s="60"/>
      <c r="F28" s="60"/>
      <c r="G28" s="60"/>
      <c r="H28" s="60"/>
      <c r="I28" s="60"/>
      <c r="J28" s="60"/>
      <c r="K28" s="52"/>
      <c r="L28" s="38"/>
    </row>
    <row r="29" spans="2:12" ht="48.75" customHeight="1">
      <c r="B29" s="39"/>
      <c r="C29" s="197" t="s">
        <v>27</v>
      </c>
      <c r="D29" s="197"/>
      <c r="E29" s="197"/>
      <c r="F29" s="197"/>
      <c r="G29" s="197"/>
      <c r="H29" s="197"/>
      <c r="I29" s="197"/>
      <c r="J29" s="197"/>
      <c r="K29" s="197"/>
      <c r="L29" s="38"/>
    </row>
    <row r="30" spans="2:12" ht="5.25" customHeight="1">
      <c r="B30" s="39"/>
      <c r="C30" s="45"/>
      <c r="D30" s="60"/>
      <c r="E30" s="60"/>
      <c r="F30" s="60"/>
      <c r="G30" s="60"/>
      <c r="H30" s="60"/>
      <c r="I30" s="60"/>
      <c r="J30" s="60"/>
      <c r="K30" s="52"/>
      <c r="L30" s="38"/>
    </row>
    <row r="31" spans="2:12" ht="26.25" customHeight="1">
      <c r="B31" s="39"/>
      <c r="C31" s="34" t="s">
        <v>28</v>
      </c>
      <c r="D31" s="34" t="s">
        <v>29</v>
      </c>
      <c r="E31" s="190" t="s">
        <v>30</v>
      </c>
      <c r="F31" s="191"/>
      <c r="G31" s="191"/>
      <c r="H31" s="192"/>
      <c r="I31" s="71"/>
      <c r="J31" s="34" t="s">
        <v>31</v>
      </c>
      <c r="K31" s="34" t="s">
        <v>32</v>
      </c>
      <c r="L31" s="38"/>
    </row>
    <row r="32" spans="2:12" ht="26.25" customHeight="1">
      <c r="B32" s="39"/>
      <c r="C32" s="62" t="s">
        <v>33</v>
      </c>
      <c r="D32" s="124">
        <v>0</v>
      </c>
      <c r="E32" s="193"/>
      <c r="F32" s="193"/>
      <c r="G32" s="193"/>
      <c r="H32" s="193"/>
      <c r="I32" s="72"/>
      <c r="J32" s="63" t="s">
        <v>34</v>
      </c>
      <c r="K32" s="126">
        <f>VLOOKUP(C51, 'HARP Subs'!D:F, 3, FALSE)</f>
        <v>0</v>
      </c>
      <c r="L32" s="38"/>
    </row>
    <row r="33" spans="2:13" ht="26.25" customHeight="1">
      <c r="B33" s="39"/>
      <c r="C33" s="62" t="s">
        <v>35</v>
      </c>
      <c r="D33" s="124">
        <v>0</v>
      </c>
      <c r="E33" s="193"/>
      <c r="F33" s="193"/>
      <c r="G33" s="193"/>
      <c r="H33" s="193"/>
      <c r="I33" s="72"/>
      <c r="J33" s="63" t="s">
        <v>36</v>
      </c>
      <c r="K33" s="126">
        <f>VLOOKUP(C52, 'HARP Subs'!D:F, 3, FALSE)</f>
        <v>0</v>
      </c>
      <c r="L33" s="38"/>
    </row>
    <row r="34" spans="2:13" ht="26.25" customHeight="1">
      <c r="B34" s="39"/>
      <c r="C34" s="62" t="s">
        <v>37</v>
      </c>
      <c r="D34" s="124">
        <v>0</v>
      </c>
      <c r="E34" s="193"/>
      <c r="F34" s="193"/>
      <c r="G34" s="193"/>
      <c r="H34" s="193"/>
      <c r="I34" s="72"/>
      <c r="J34" s="125" t="s">
        <v>38</v>
      </c>
      <c r="K34" s="127">
        <f>SUM(K32:K33)</f>
        <v>0</v>
      </c>
      <c r="L34" s="38"/>
    </row>
    <row r="35" spans="2:13" ht="26.25" customHeight="1">
      <c r="B35" s="39"/>
      <c r="C35" s="62" t="s">
        <v>39</v>
      </c>
      <c r="D35" s="124">
        <v>0</v>
      </c>
      <c r="E35" s="193"/>
      <c r="F35" s="193"/>
      <c r="G35" s="193"/>
      <c r="H35" s="193"/>
      <c r="I35" s="72"/>
      <c r="J35" s="199" t="s">
        <v>40</v>
      </c>
      <c r="K35" s="199"/>
      <c r="L35" s="38"/>
    </row>
    <row r="36" spans="2:13" ht="26.25" customHeight="1">
      <c r="B36" s="39"/>
      <c r="C36" s="62" t="s">
        <v>41</v>
      </c>
      <c r="D36" s="124">
        <v>0</v>
      </c>
      <c r="E36" s="193"/>
      <c r="F36" s="193"/>
      <c r="G36" s="193"/>
      <c r="H36" s="193"/>
      <c r="I36" s="72"/>
      <c r="J36" s="200"/>
      <c r="K36" s="200"/>
      <c r="L36" s="38"/>
    </row>
    <row r="37" spans="2:13" ht="26.25" customHeight="1">
      <c r="B37" s="39"/>
      <c r="C37" s="128" t="s">
        <v>38</v>
      </c>
      <c r="D37" s="143">
        <f>SUM(D32:D36)</f>
        <v>0</v>
      </c>
      <c r="E37" s="61"/>
      <c r="F37" s="61"/>
      <c r="G37" s="61"/>
      <c r="H37" s="61"/>
      <c r="I37" s="61"/>
      <c r="L37" s="38"/>
    </row>
    <row r="38" spans="2:13" ht="8.25" customHeight="1">
      <c r="B38" s="39"/>
      <c r="C38" s="47"/>
      <c r="D38" s="47"/>
      <c r="E38" s="47"/>
      <c r="F38" s="47"/>
      <c r="G38" s="47"/>
      <c r="H38" s="49"/>
      <c r="I38" s="49"/>
      <c r="J38" s="87"/>
      <c r="K38" s="47"/>
      <c r="L38" s="38"/>
    </row>
    <row r="39" spans="2:13" ht="20.25" customHeight="1">
      <c r="B39" s="39"/>
      <c r="C39" s="173" t="s">
        <v>42</v>
      </c>
      <c r="D39" s="173"/>
      <c r="E39" s="173"/>
      <c r="F39" s="173"/>
      <c r="G39" s="173"/>
      <c r="H39" s="173"/>
      <c r="I39" s="173"/>
      <c r="J39" s="173"/>
      <c r="K39" s="173"/>
      <c r="L39" s="38"/>
    </row>
    <row r="40" spans="2:13" ht="8.25" customHeight="1">
      <c r="B40" s="39"/>
      <c r="C40" s="47"/>
      <c r="D40" s="47"/>
      <c r="E40" s="47"/>
      <c r="F40" s="47"/>
      <c r="G40" s="47"/>
      <c r="H40" s="49"/>
      <c r="I40" s="49"/>
      <c r="J40" s="87"/>
      <c r="K40" s="47"/>
      <c r="L40" s="38"/>
    </row>
    <row r="41" spans="2:13" ht="26.25" customHeight="1">
      <c r="B41" s="39"/>
      <c r="C41" s="120" t="s">
        <v>43</v>
      </c>
      <c r="D41" s="121"/>
      <c r="E41" s="205"/>
      <c r="F41" s="194"/>
      <c r="G41" s="194"/>
      <c r="I41" s="118"/>
      <c r="J41" s="118"/>
      <c r="K41" s="118"/>
      <c r="L41" s="38"/>
    </row>
    <row r="42" spans="2:13" ht="26.25" customHeight="1">
      <c r="B42" s="39"/>
      <c r="C42" s="122" t="s">
        <v>41</v>
      </c>
      <c r="D42" s="123">
        <f>D36</f>
        <v>0</v>
      </c>
      <c r="E42" s="205"/>
      <c r="F42" s="194"/>
      <c r="G42" s="194"/>
      <c r="I42" s="118"/>
      <c r="J42" s="118"/>
      <c r="K42" s="118"/>
      <c r="L42" s="38"/>
    </row>
    <row r="43" spans="2:13" ht="26.25" customHeight="1">
      <c r="B43" s="39"/>
      <c r="C43" s="122" t="s">
        <v>44</v>
      </c>
      <c r="D43" s="123">
        <f>SUM(D32:D35)</f>
        <v>0</v>
      </c>
      <c r="E43" s="205"/>
      <c r="F43" s="194"/>
      <c r="G43" s="194"/>
      <c r="I43" s="118"/>
      <c r="J43" s="118"/>
      <c r="K43" s="118"/>
      <c r="L43" s="38"/>
    </row>
    <row r="44" spans="2:13" ht="26.25" customHeight="1">
      <c r="B44" s="39"/>
      <c r="C44" s="128" t="s">
        <v>38</v>
      </c>
      <c r="D44" s="143">
        <f>SUM(D42:D43)</f>
        <v>0</v>
      </c>
      <c r="E44" s="205"/>
      <c r="F44" s="194"/>
      <c r="G44" s="194"/>
      <c r="I44" s="118"/>
      <c r="J44" s="118"/>
      <c r="K44" s="118"/>
      <c r="L44" s="38"/>
    </row>
    <row r="45" spans="2:13" ht="8.25" customHeight="1">
      <c r="B45" s="39"/>
      <c r="C45" s="47"/>
      <c r="D45" s="47"/>
      <c r="E45" s="47"/>
      <c r="F45" s="47"/>
      <c r="G45" s="47"/>
      <c r="H45" s="49"/>
      <c r="I45" s="49"/>
      <c r="J45" s="87"/>
      <c r="K45" s="47"/>
      <c r="L45" s="38"/>
    </row>
    <row r="46" spans="2:13" ht="17.399999999999999" thickBot="1">
      <c r="B46" s="39"/>
      <c r="C46" s="178" t="s">
        <v>45</v>
      </c>
      <c r="D46" s="178"/>
      <c r="E46" s="178"/>
      <c r="F46" s="74"/>
      <c r="G46" s="178"/>
      <c r="H46" s="178"/>
      <c r="I46" s="178"/>
      <c r="J46" s="178"/>
      <c r="K46" s="33"/>
      <c r="L46" s="38"/>
    </row>
    <row r="47" spans="2:13" ht="9" customHeight="1" thickTop="1">
      <c r="B47" s="39"/>
      <c r="C47" s="47"/>
      <c r="D47" s="47"/>
      <c r="E47" s="47"/>
      <c r="F47" s="47"/>
      <c r="G47" s="47"/>
      <c r="H47" s="49"/>
      <c r="I47" s="49"/>
      <c r="J47" s="47"/>
      <c r="K47" s="47"/>
      <c r="L47" s="38"/>
      <c r="M47" s="2"/>
    </row>
    <row r="48" spans="2:13" ht="17.25" customHeight="1">
      <c r="B48" s="39"/>
      <c r="C48" s="197" t="s">
        <v>46</v>
      </c>
      <c r="D48" s="197"/>
      <c r="E48" s="197"/>
      <c r="F48" s="197"/>
      <c r="G48" s="197"/>
      <c r="H48" s="197"/>
      <c r="I48" s="197"/>
      <c r="J48" s="197"/>
      <c r="K48" s="197"/>
      <c r="L48" s="38"/>
    </row>
    <row r="49" spans="2:28" ht="9" customHeight="1">
      <c r="B49" s="39"/>
      <c r="C49" s="47"/>
      <c r="D49" s="47"/>
      <c r="E49" s="47"/>
      <c r="F49" s="47"/>
      <c r="G49" s="47"/>
      <c r="H49" s="49"/>
      <c r="I49" s="49"/>
      <c r="J49" s="47"/>
      <c r="K49" s="47"/>
      <c r="L49" s="38"/>
      <c r="M49" s="2"/>
    </row>
    <row r="50" spans="2:28" ht="48" customHeight="1">
      <c r="B50" s="39"/>
      <c r="C50" s="209" t="s">
        <v>47</v>
      </c>
      <c r="D50" s="210"/>
      <c r="E50" s="210"/>
      <c r="F50" s="210"/>
      <c r="G50" s="210"/>
      <c r="H50" s="211"/>
      <c r="I50" s="81"/>
      <c r="J50" s="82" t="s">
        <v>48</v>
      </c>
      <c r="K50" s="71"/>
      <c r="L50" s="83"/>
      <c r="AB50" t="s">
        <v>49</v>
      </c>
    </row>
    <row r="51" spans="2:28" ht="25.5" customHeight="1">
      <c r="B51" s="39"/>
      <c r="C51" s="202" t="str">
        <f>VLOOKUP(C17, 'Data Fields'!B:J, 9, FALSE)</f>
        <v>Select Applicant Name in cell C15</v>
      </c>
      <c r="D51" s="203"/>
      <c r="E51" s="203"/>
      <c r="F51" s="203"/>
      <c r="G51" s="203"/>
      <c r="H51" s="204"/>
      <c r="I51" s="84"/>
      <c r="J51" s="69">
        <f>ROUND(SUM(D32:D36)*K32, 2)</f>
        <v>0</v>
      </c>
      <c r="K51" s="85"/>
      <c r="L51" s="86"/>
      <c r="AB51" t="s">
        <v>41</v>
      </c>
    </row>
    <row r="52" spans="2:28" ht="25.5" customHeight="1">
      <c r="B52" s="39"/>
      <c r="C52" s="202" t="str">
        <f>VLOOKUP(C17, 'Data Fields'!B:K, 10, FALSE)</f>
        <v>Select Applicant Name in cell C15</v>
      </c>
      <c r="D52" s="203" t="str">
        <f>(IF(C51&lt;&gt;"",VLOOKUP($C$17,'Data Fields'!B:K,10,FALSE), ""))</f>
        <v>Select Applicant Name in cell C15</v>
      </c>
      <c r="E52" s="203"/>
      <c r="F52" s="203"/>
      <c r="G52" s="203"/>
      <c r="H52" s="204"/>
      <c r="I52" s="84"/>
      <c r="J52" s="69">
        <f>ROUND(SUM(D32:D36)*K33, 2)</f>
        <v>0</v>
      </c>
      <c r="K52" s="85"/>
      <c r="L52" s="86"/>
      <c r="AB52" t="s">
        <v>33</v>
      </c>
    </row>
    <row r="53" spans="2:28" ht="25.5" customHeight="1">
      <c r="B53" s="39"/>
      <c r="C53" s="202" t="str">
        <f>""</f>
        <v/>
      </c>
      <c r="D53" s="203" t="str">
        <f>(IF(C53&lt;&gt;"",VLOOKUP($C$17,'Data Fields'!B:J, 9,FALSE), ""))</f>
        <v/>
      </c>
      <c r="E53" s="203"/>
      <c r="F53" s="203"/>
      <c r="G53" s="203"/>
      <c r="H53" s="204"/>
      <c r="I53" s="84"/>
      <c r="J53" s="69">
        <v>0</v>
      </c>
      <c r="K53" s="85"/>
      <c r="L53" s="86"/>
      <c r="AB53" t="s">
        <v>35</v>
      </c>
    </row>
    <row r="54" spans="2:28" ht="25.5" customHeight="1">
      <c r="B54" s="39"/>
      <c r="C54" s="202" t="str">
        <f>""</f>
        <v/>
      </c>
      <c r="D54" s="203" t="str">
        <f>(IF(C53&lt;&gt;"",VLOOKUP($C$17,'Data Fields'!B:K,10,FALSE), ""))</f>
        <v/>
      </c>
      <c r="E54" s="203"/>
      <c r="F54" s="203"/>
      <c r="G54" s="203"/>
      <c r="H54" s="204"/>
      <c r="I54" s="84"/>
      <c r="J54" s="69">
        <v>0</v>
      </c>
      <c r="K54" s="85"/>
      <c r="L54" s="86"/>
      <c r="AB54" t="s">
        <v>37</v>
      </c>
    </row>
    <row r="55" spans="2:28" ht="8.25" customHeight="1">
      <c r="B55" s="39"/>
      <c r="C55" s="47"/>
      <c r="D55" s="47"/>
      <c r="E55" s="47"/>
      <c r="F55" s="47"/>
      <c r="G55" s="47"/>
      <c r="H55" s="49"/>
      <c r="I55" s="49"/>
      <c r="J55" s="87"/>
      <c r="K55" s="47"/>
      <c r="L55" s="38"/>
    </row>
    <row r="56" spans="2:28" ht="25.5" customHeight="1">
      <c r="B56" s="39"/>
      <c r="C56" s="47"/>
      <c r="D56" s="47"/>
      <c r="E56" s="47"/>
      <c r="F56" s="47"/>
      <c r="G56" s="47"/>
      <c r="H56" s="88" t="s">
        <v>50</v>
      </c>
      <c r="I56" s="88"/>
      <c r="J56" s="89">
        <f>SUM(J51:J54)</f>
        <v>0</v>
      </c>
      <c r="K56" s="90"/>
      <c r="L56" s="38"/>
    </row>
    <row r="57" spans="2:28" s="5" customFormat="1" ht="20.100000000000001" customHeight="1">
      <c r="B57" s="39"/>
      <c r="C57" s="172" t="s">
        <v>51</v>
      </c>
      <c r="D57" s="172"/>
      <c r="E57" s="91"/>
      <c r="F57" s="91"/>
      <c r="G57" s="47"/>
      <c r="H57" s="49"/>
      <c r="I57" s="49"/>
      <c r="L57" s="38"/>
    </row>
    <row r="58" spans="2:28" s="5" customFormat="1" ht="21" customHeight="1">
      <c r="B58" s="39"/>
      <c r="C58" s="92" t="s">
        <v>52</v>
      </c>
      <c r="E58" s="47"/>
      <c r="F58" s="47"/>
      <c r="G58" s="93"/>
      <c r="L58" s="94"/>
      <c r="M58" s="26"/>
    </row>
    <row r="59" spans="2:28" s="5" customFormat="1" ht="21" customHeight="1">
      <c r="B59" s="39"/>
      <c r="C59" s="92" t="s">
        <v>53</v>
      </c>
      <c r="E59" s="47"/>
      <c r="F59" s="47"/>
      <c r="G59" s="95"/>
      <c r="L59" s="94"/>
      <c r="M59" s="26"/>
    </row>
    <row r="60" spans="2:28" s="5" customFormat="1" ht="21" customHeight="1">
      <c r="B60" s="39"/>
      <c r="C60" s="96" t="s">
        <v>54</v>
      </c>
      <c r="E60" s="97"/>
      <c r="F60" s="97"/>
      <c r="G60" s="95"/>
      <c r="L60" s="94"/>
      <c r="M60" s="26"/>
    </row>
    <row r="61" spans="2:28" s="5" customFormat="1" ht="21" customHeight="1">
      <c r="B61" s="39"/>
      <c r="C61" s="92" t="s">
        <v>55</v>
      </c>
      <c r="E61" s="47"/>
      <c r="F61" s="47"/>
      <c r="G61" s="98"/>
      <c r="L61" s="94"/>
      <c r="M61" s="26"/>
    </row>
    <row r="62" spans="2:28" s="5" customFormat="1" ht="21" customHeight="1">
      <c r="B62" s="39"/>
      <c r="C62" s="92" t="s">
        <v>56</v>
      </c>
      <c r="E62" s="47"/>
      <c r="F62" s="47"/>
      <c r="G62" s="99"/>
      <c r="H62" s="99"/>
      <c r="I62" s="49"/>
      <c r="L62" s="94"/>
      <c r="M62" s="26"/>
    </row>
    <row r="63" spans="2:28" s="5" customFormat="1" ht="21" customHeight="1">
      <c r="B63" s="39"/>
      <c r="C63" s="92" t="s">
        <v>57</v>
      </c>
      <c r="E63" s="47"/>
      <c r="F63" s="47"/>
      <c r="G63" s="201"/>
      <c r="H63" s="201"/>
      <c r="I63" s="201"/>
      <c r="J63" s="201"/>
      <c r="K63" s="194"/>
      <c r="L63" s="94"/>
      <c r="M63" s="26"/>
    </row>
    <row r="64" spans="2:28" s="5" customFormat="1" ht="21" customHeight="1">
      <c r="B64" s="39"/>
      <c r="C64" s="92" t="s">
        <v>58</v>
      </c>
      <c r="E64" s="47"/>
      <c r="F64" s="47"/>
      <c r="G64" s="198"/>
      <c r="H64" s="198"/>
      <c r="I64" s="49"/>
      <c r="J64" s="119"/>
      <c r="K64" s="194"/>
      <c r="L64" s="94"/>
      <c r="M64" s="26"/>
    </row>
    <row r="65" spans="2:12" s="5" customFormat="1" ht="9" customHeight="1">
      <c r="B65" s="39"/>
      <c r="C65" s="47"/>
      <c r="D65" s="47"/>
      <c r="E65" s="47"/>
      <c r="F65" s="47"/>
      <c r="G65" s="47"/>
      <c r="H65" s="49"/>
      <c r="I65" s="49"/>
      <c r="L65" s="100"/>
    </row>
    <row r="66" spans="2:12" s="5" customFormat="1" ht="18" customHeight="1">
      <c r="B66" s="39"/>
      <c r="C66" s="197" t="s">
        <v>59</v>
      </c>
      <c r="D66" s="197"/>
      <c r="E66" s="197"/>
      <c r="F66" s="197"/>
      <c r="G66" s="197"/>
      <c r="H66" s="197"/>
      <c r="I66" s="197"/>
      <c r="J66" s="197"/>
      <c r="K66" s="197"/>
      <c r="L66" s="208"/>
    </row>
    <row r="67" spans="2:12" s="5" customFormat="1" ht="18" customHeight="1">
      <c r="B67" s="39"/>
      <c r="C67" s="197"/>
      <c r="D67" s="197"/>
      <c r="E67" s="197"/>
      <c r="F67" s="197"/>
      <c r="G67" s="197"/>
      <c r="H67" s="197"/>
      <c r="I67" s="197"/>
      <c r="J67" s="197"/>
      <c r="K67" s="197"/>
      <c r="L67" s="208"/>
    </row>
    <row r="68" spans="2:12" s="5" customFormat="1" ht="9.75" customHeight="1">
      <c r="B68" s="39"/>
      <c r="C68" s="51"/>
      <c r="D68" s="51"/>
      <c r="E68" s="51"/>
      <c r="F68" s="51"/>
      <c r="G68" s="51"/>
      <c r="H68" s="51"/>
      <c r="I68" s="51"/>
      <c r="J68" s="51"/>
      <c r="K68" s="51"/>
      <c r="L68" s="40"/>
    </row>
    <row r="69" spans="2:12" s="5" customFormat="1" ht="21.9" customHeight="1">
      <c r="B69" s="39"/>
      <c r="C69" s="206" t="s">
        <v>60</v>
      </c>
      <c r="D69" s="206"/>
      <c r="E69" s="207"/>
      <c r="F69" s="207"/>
      <c r="G69" s="207"/>
      <c r="H69" s="207"/>
      <c r="I69" s="73"/>
      <c r="J69" s="54" t="s">
        <v>61</v>
      </c>
      <c r="K69" s="138"/>
      <c r="L69" s="41"/>
    </row>
    <row r="70" spans="2:12" s="5" customFormat="1" ht="21.9" customHeight="1">
      <c r="B70" s="39"/>
      <c r="C70" s="206" t="s">
        <v>62</v>
      </c>
      <c r="D70" s="206"/>
      <c r="E70" s="207"/>
      <c r="F70" s="207"/>
      <c r="G70" s="207"/>
      <c r="H70" s="207"/>
      <c r="I70" s="52"/>
      <c r="J70" s="53" t="s">
        <v>63</v>
      </c>
      <c r="K70" s="139"/>
      <c r="L70" s="41"/>
    </row>
    <row r="71" spans="2:12" s="5" customFormat="1" ht="15.75" customHeight="1">
      <c r="B71" s="39"/>
      <c r="C71" s="55"/>
      <c r="D71" s="55"/>
      <c r="E71" s="55"/>
      <c r="F71" s="55"/>
      <c r="G71" s="56"/>
      <c r="H71" s="56"/>
      <c r="I71" s="56"/>
      <c r="J71" s="56"/>
      <c r="K71" s="53"/>
      <c r="L71" s="41"/>
    </row>
    <row r="72" spans="2:12" s="5" customFormat="1" ht="19.5" customHeight="1">
      <c r="B72" s="187" t="s">
        <v>64</v>
      </c>
      <c r="C72" s="188"/>
      <c r="D72" s="188"/>
      <c r="E72" s="188"/>
      <c r="F72" s="188"/>
      <c r="G72" s="188"/>
      <c r="H72" s="188"/>
      <c r="I72" s="188"/>
      <c r="J72" s="188"/>
      <c r="K72" s="188"/>
      <c r="L72" s="189"/>
    </row>
    <row r="73" spans="2:12" ht="5.25" customHeight="1">
      <c r="B73" s="76"/>
      <c r="C73" s="77"/>
      <c r="D73" s="77"/>
      <c r="E73" s="77"/>
      <c r="F73" s="77"/>
      <c r="G73" s="78"/>
      <c r="H73" s="78"/>
      <c r="I73" s="78"/>
      <c r="J73" s="78"/>
      <c r="K73" s="79"/>
      <c r="L73" s="80"/>
    </row>
  </sheetData>
  <sheetProtection sheet="1" objects="1" scenarios="1"/>
  <mergeCells count="56">
    <mergeCell ref="H10:K10"/>
    <mergeCell ref="H14:K14"/>
    <mergeCell ref="H18:K18"/>
    <mergeCell ref="C48:K48"/>
    <mergeCell ref="C50:H50"/>
    <mergeCell ref="J16:K16"/>
    <mergeCell ref="J19:K19"/>
    <mergeCell ref="J20:K20"/>
    <mergeCell ref="F24:G24"/>
    <mergeCell ref="J15:K15"/>
    <mergeCell ref="C69:D69"/>
    <mergeCell ref="C70:D70"/>
    <mergeCell ref="E69:H69"/>
    <mergeCell ref="E70:H70"/>
    <mergeCell ref="C66:L67"/>
    <mergeCell ref="G64:H64"/>
    <mergeCell ref="J35:K36"/>
    <mergeCell ref="G63:J63"/>
    <mergeCell ref="G46:J46"/>
    <mergeCell ref="C51:H51"/>
    <mergeCell ref="C52:H52"/>
    <mergeCell ref="C53:H53"/>
    <mergeCell ref="C54:H54"/>
    <mergeCell ref="E41:G44"/>
    <mergeCell ref="B72:L72"/>
    <mergeCell ref="C16:E16"/>
    <mergeCell ref="E31:H31"/>
    <mergeCell ref="E32:H32"/>
    <mergeCell ref="E33:H33"/>
    <mergeCell ref="E34:H34"/>
    <mergeCell ref="E35:H35"/>
    <mergeCell ref="E36:H36"/>
    <mergeCell ref="C22:E22"/>
    <mergeCell ref="G22:J22"/>
    <mergeCell ref="C27:E27"/>
    <mergeCell ref="G27:J27"/>
    <mergeCell ref="C46:E46"/>
    <mergeCell ref="K63:K64"/>
    <mergeCell ref="F25:G25"/>
    <mergeCell ref="C29:K29"/>
    <mergeCell ref="E2:L2"/>
    <mergeCell ref="C14:E14"/>
    <mergeCell ref="C17:E17"/>
    <mergeCell ref="C57:D57"/>
    <mergeCell ref="C39:K39"/>
    <mergeCell ref="G3:L3"/>
    <mergeCell ref="C20:E20"/>
    <mergeCell ref="C11:E11"/>
    <mergeCell ref="C12:E12"/>
    <mergeCell ref="C13:E13"/>
    <mergeCell ref="C18:E18"/>
    <mergeCell ref="C19:E19"/>
    <mergeCell ref="C10:E10"/>
    <mergeCell ref="B5:L6"/>
    <mergeCell ref="J12:K12"/>
    <mergeCell ref="J11:K11"/>
  </mergeCells>
  <conditionalFormatting sqref="C32">
    <cfRule type="expression" dxfId="2" priority="10">
      <formula>"IF(VLOOKUP($C$16, 'Data Fields'!$C:$L), ""No"""</formula>
    </cfRule>
  </conditionalFormatting>
  <conditionalFormatting sqref="K34">
    <cfRule type="expression" dxfId="1" priority="1">
      <formula>$K$34&lt;&gt;100%</formula>
    </cfRule>
    <cfRule type="expression" dxfId="0" priority="2">
      <formula>$K$34=100%</formula>
    </cfRule>
  </conditionalFormatting>
  <printOptions horizontalCentered="1"/>
  <pageMargins left="0.7" right="0.7" top="0.75" bottom="0.75" header="0.3" footer="0.3"/>
  <pageSetup scale="44" orientation="portrait" r:id="rId1"/>
  <headerFooter>
    <oddFooter>&amp;RForm Updated March 2024</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6A4A62E-C594-4835-AEF9-82FF6108546D}">
          <x14:formula1>
            <xm:f>'Data Fields'!$B$2:$B$38</xm:f>
          </x14:formula1>
          <xm:sqref>C17:E17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381E9-291B-4F66-BF57-BAEA6B9D0ABD}">
  <sheetPr codeName="Sheet2">
    <tabColor rgb="FF6BBA7E"/>
    <pageSetUpPr fitToPage="1"/>
  </sheetPr>
  <dimension ref="B1:J46"/>
  <sheetViews>
    <sheetView showGridLines="0" view="pageBreakPreview" zoomScale="80" zoomScaleNormal="80" zoomScaleSheetLayoutView="80" workbookViewId="0">
      <selection activeCell="D7" sqref="D7:E7"/>
    </sheetView>
  </sheetViews>
  <sheetFormatPr defaultRowHeight="14.4"/>
  <cols>
    <col min="1" max="2" width="2.109375" customWidth="1"/>
    <col min="3" max="7" width="25.33203125" customWidth="1"/>
    <col min="8" max="9" width="13" customWidth="1"/>
    <col min="10" max="10" width="3.44140625" style="10" customWidth="1"/>
  </cols>
  <sheetData>
    <row r="1" spans="2:10" ht="22.8">
      <c r="B1" s="9"/>
      <c r="C1" s="19"/>
      <c r="D1" s="218"/>
      <c r="E1" s="218"/>
      <c r="F1" s="218"/>
      <c r="G1" s="218"/>
      <c r="H1" s="218"/>
      <c r="I1" s="218"/>
      <c r="J1" s="28"/>
    </row>
    <row r="2" spans="2:10" ht="20.399999999999999">
      <c r="B2" s="9"/>
      <c r="C2" s="10"/>
      <c r="D2" s="219"/>
      <c r="E2" s="219"/>
      <c r="F2" s="219"/>
      <c r="G2" s="219"/>
      <c r="H2" s="219"/>
      <c r="I2" s="219"/>
      <c r="J2" s="11"/>
    </row>
    <row r="3" spans="2:10" ht="25.5" customHeight="1">
      <c r="B3" s="9"/>
      <c r="C3" s="10"/>
      <c r="D3" s="17"/>
      <c r="E3" s="17"/>
      <c r="F3" s="17"/>
      <c r="G3" s="17"/>
      <c r="H3" s="17"/>
      <c r="I3" s="17"/>
      <c r="J3" s="11"/>
    </row>
    <row r="4" spans="2:10" ht="20.25" customHeight="1">
      <c r="B4" s="9"/>
      <c r="C4" s="220" t="s">
        <v>65</v>
      </c>
      <c r="D4" s="220"/>
      <c r="E4" s="220"/>
      <c r="F4" s="220"/>
      <c r="G4" s="220"/>
      <c r="H4" s="220"/>
      <c r="I4" s="220"/>
      <c r="J4" s="29"/>
    </row>
    <row r="5" spans="2:10" ht="6.75" customHeight="1">
      <c r="B5" s="9"/>
      <c r="C5" s="220"/>
      <c r="D5" s="220"/>
      <c r="E5" s="220"/>
      <c r="F5" s="220"/>
      <c r="G5" s="220"/>
      <c r="H5" s="220"/>
      <c r="I5" s="220"/>
      <c r="J5" s="29"/>
    </row>
    <row r="6" spans="2:10">
      <c r="B6" s="9"/>
      <c r="C6" s="10"/>
      <c r="D6" s="10"/>
      <c r="E6" s="10"/>
      <c r="F6" s="10"/>
      <c r="G6" s="10"/>
      <c r="H6" s="10"/>
      <c r="I6" s="10"/>
      <c r="J6" s="12"/>
    </row>
    <row r="7" spans="2:10" ht="21.9" customHeight="1">
      <c r="B7" s="9"/>
      <c r="C7" s="20" t="s">
        <v>66</v>
      </c>
      <c r="D7" s="221" t="s">
        <v>67</v>
      </c>
      <c r="E7" s="221"/>
      <c r="F7" s="20" t="s">
        <v>68</v>
      </c>
      <c r="G7" s="222" t="str">
        <f>VLOOKUP(D7, 'Data Fields'!B:H, 7, FALSE)</f>
        <v>[Select Subrecipient Name]</v>
      </c>
      <c r="H7" s="222"/>
      <c r="I7" s="18"/>
      <c r="J7" s="13"/>
    </row>
    <row r="8" spans="2:10" ht="21.9" customHeight="1">
      <c r="B8" s="9"/>
      <c r="C8" s="20" t="s">
        <v>69</v>
      </c>
      <c r="D8" s="223" t="str">
        <f>VLOOKUP(D7, 'Data Fields'!B:G, 6, FALSE)</f>
        <v>[Select Subrecipient Name]</v>
      </c>
      <c r="E8" s="223"/>
      <c r="F8" s="228" t="s">
        <v>70</v>
      </c>
      <c r="G8" s="227" t="str">
        <f>VLOOKUP(D7, 'Data Fields'!B:C, 2, FALSE)</f>
        <v/>
      </c>
      <c r="H8" s="227"/>
      <c r="I8" s="18"/>
      <c r="J8" s="13"/>
    </row>
    <row r="9" spans="2:10" ht="21.9" customHeight="1">
      <c r="B9" s="9"/>
      <c r="C9" s="10"/>
      <c r="D9" s="10"/>
      <c r="E9" s="10"/>
      <c r="F9" s="228"/>
      <c r="G9" s="227"/>
      <c r="H9" s="227"/>
      <c r="I9" s="18"/>
      <c r="J9" s="13"/>
    </row>
    <row r="10" spans="2:10" ht="21.9" customHeight="1">
      <c r="B10" s="9"/>
      <c r="C10" s="10"/>
      <c r="D10" s="10"/>
      <c r="E10" s="10"/>
      <c r="G10" s="101"/>
      <c r="H10" s="101"/>
      <c r="I10" s="18"/>
      <c r="J10" s="13"/>
    </row>
    <row r="11" spans="2:10" ht="17.399999999999999">
      <c r="B11" s="9"/>
      <c r="C11" s="224" t="s">
        <v>71</v>
      </c>
      <c r="D11" s="224"/>
      <c r="E11" s="224"/>
      <c r="F11" s="224"/>
      <c r="G11" s="224"/>
      <c r="H11" s="224"/>
      <c r="I11" s="224"/>
      <c r="J11" s="14"/>
    </row>
    <row r="12" spans="2:10" ht="16.8">
      <c r="B12" s="9"/>
      <c r="C12" s="18"/>
      <c r="D12" s="226"/>
      <c r="E12" s="226"/>
      <c r="F12" s="226"/>
      <c r="G12" s="226"/>
      <c r="H12" s="102"/>
      <c r="I12" s="15"/>
      <c r="J12" s="14"/>
    </row>
    <row r="13" spans="2:10" ht="16.8">
      <c r="B13" s="9"/>
      <c r="C13" s="103" t="s">
        <v>72</v>
      </c>
      <c r="D13" s="104" t="s">
        <v>73</v>
      </c>
      <c r="E13" s="104" t="s">
        <v>74</v>
      </c>
      <c r="F13" s="103" t="s">
        <v>75</v>
      </c>
      <c r="G13" s="225" t="s">
        <v>76</v>
      </c>
      <c r="H13" s="225"/>
      <c r="I13" s="225"/>
      <c r="J13" s="30"/>
    </row>
    <row r="14" spans="2:10" ht="16.8">
      <c r="B14" s="9"/>
      <c r="C14" s="105"/>
      <c r="D14" s="106"/>
      <c r="E14" s="106"/>
      <c r="F14" s="107"/>
      <c r="G14" s="215"/>
      <c r="H14" s="216"/>
      <c r="I14" s="217"/>
      <c r="J14" s="30"/>
    </row>
    <row r="15" spans="2:10" ht="16.8">
      <c r="B15" s="9"/>
      <c r="C15" s="105"/>
      <c r="D15" s="106"/>
      <c r="E15" s="106"/>
      <c r="F15" s="107"/>
      <c r="G15" s="215"/>
      <c r="H15" s="216"/>
      <c r="I15" s="217"/>
      <c r="J15" s="30"/>
    </row>
    <row r="16" spans="2:10" ht="16.8">
      <c r="B16" s="9"/>
      <c r="C16" s="105"/>
      <c r="D16" s="106"/>
      <c r="E16" s="106"/>
      <c r="F16" s="107"/>
      <c r="G16" s="215"/>
      <c r="H16" s="216"/>
      <c r="I16" s="217"/>
      <c r="J16" s="30"/>
    </row>
    <row r="17" spans="2:10" ht="16.8">
      <c r="B17" s="9"/>
      <c r="C17" s="105"/>
      <c r="D17" s="106"/>
      <c r="E17" s="106"/>
      <c r="F17" s="107"/>
      <c r="G17" s="215"/>
      <c r="H17" s="216"/>
      <c r="I17" s="217"/>
      <c r="J17" s="30"/>
    </row>
    <row r="18" spans="2:10" ht="16.8">
      <c r="B18" s="9"/>
      <c r="C18" s="105"/>
      <c r="D18" s="106"/>
      <c r="E18" s="106"/>
      <c r="F18" s="107"/>
      <c r="G18" s="215"/>
      <c r="H18" s="216"/>
      <c r="I18" s="217"/>
      <c r="J18" s="30"/>
    </row>
    <row r="19" spans="2:10" ht="16.8">
      <c r="B19" s="9"/>
      <c r="C19" s="105"/>
      <c r="D19" s="106"/>
      <c r="E19" s="106"/>
      <c r="F19" s="107"/>
      <c r="G19" s="215"/>
      <c r="H19" s="216"/>
      <c r="I19" s="217"/>
      <c r="J19" s="30"/>
    </row>
    <row r="20" spans="2:10" ht="16.8">
      <c r="B20" s="9"/>
      <c r="C20" s="105"/>
      <c r="D20" s="106"/>
      <c r="E20" s="106"/>
      <c r="F20" s="107"/>
      <c r="G20" s="215"/>
      <c r="H20" s="216"/>
      <c r="I20" s="217"/>
      <c r="J20" s="30"/>
    </row>
    <row r="21" spans="2:10" ht="16.8">
      <c r="B21" s="9"/>
      <c r="C21" s="105"/>
      <c r="D21" s="106"/>
      <c r="E21" s="106"/>
      <c r="F21" s="107"/>
      <c r="G21" s="215"/>
      <c r="H21" s="216"/>
      <c r="I21" s="217"/>
      <c r="J21" s="30"/>
    </row>
    <row r="22" spans="2:10" ht="16.8">
      <c r="B22" s="9"/>
      <c r="C22" s="105"/>
      <c r="D22" s="106"/>
      <c r="E22" s="106"/>
      <c r="F22" s="107"/>
      <c r="G22" s="215"/>
      <c r="H22" s="216"/>
      <c r="I22" s="217"/>
      <c r="J22" s="30"/>
    </row>
    <row r="23" spans="2:10" ht="16.8">
      <c r="B23" s="9"/>
      <c r="C23" s="105"/>
      <c r="D23" s="106"/>
      <c r="E23" s="106"/>
      <c r="F23" s="107"/>
      <c r="G23" s="215"/>
      <c r="H23" s="216"/>
      <c r="I23" s="217"/>
      <c r="J23" s="30"/>
    </row>
    <row r="24" spans="2:10" ht="16.8">
      <c r="B24" s="9"/>
      <c r="C24" s="105"/>
      <c r="D24" s="106"/>
      <c r="E24" s="106"/>
      <c r="F24" s="107"/>
      <c r="G24" s="215"/>
      <c r="H24" s="216"/>
      <c r="I24" s="217"/>
      <c r="J24" s="30"/>
    </row>
    <row r="25" spans="2:10" ht="16.8">
      <c r="B25" s="9"/>
      <c r="C25" s="105"/>
      <c r="D25" s="106"/>
      <c r="E25" s="106"/>
      <c r="F25" s="107"/>
      <c r="G25" s="215"/>
      <c r="H25" s="216"/>
      <c r="I25" s="217"/>
      <c r="J25" s="30"/>
    </row>
    <row r="26" spans="2:10" ht="16.8">
      <c r="B26" s="9"/>
      <c r="C26" s="105"/>
      <c r="D26" s="106"/>
      <c r="E26" s="106"/>
      <c r="F26" s="107"/>
      <c r="G26" s="215"/>
      <c r="H26" s="216"/>
      <c r="I26" s="217"/>
      <c r="J26" s="30"/>
    </row>
    <row r="27" spans="2:10" ht="16.8">
      <c r="B27" s="9"/>
      <c r="C27" s="105"/>
      <c r="D27" s="106"/>
      <c r="E27" s="106"/>
      <c r="F27" s="107"/>
      <c r="G27" s="215"/>
      <c r="H27" s="216"/>
      <c r="I27" s="217"/>
      <c r="J27" s="30"/>
    </row>
    <row r="28" spans="2:10" ht="16.8">
      <c r="B28" s="9"/>
      <c r="C28" s="105"/>
      <c r="D28" s="106"/>
      <c r="E28" s="106"/>
      <c r="F28" s="107"/>
      <c r="G28" s="215"/>
      <c r="H28" s="216"/>
      <c r="I28" s="217"/>
      <c r="J28" s="30"/>
    </row>
    <row r="29" spans="2:10" ht="16.8">
      <c r="B29" s="9"/>
      <c r="C29" s="105"/>
      <c r="D29" s="106"/>
      <c r="E29" s="106"/>
      <c r="F29" s="107"/>
      <c r="G29" s="215"/>
      <c r="H29" s="216"/>
      <c r="I29" s="217"/>
      <c r="J29" s="30"/>
    </row>
    <row r="30" spans="2:10" ht="16.8">
      <c r="B30" s="9"/>
      <c r="C30" s="105"/>
      <c r="D30" s="106"/>
      <c r="E30" s="106"/>
      <c r="F30" s="107"/>
      <c r="G30" s="215"/>
      <c r="H30" s="216"/>
      <c r="I30" s="217"/>
      <c r="J30" s="30"/>
    </row>
    <row r="31" spans="2:10" ht="16.8">
      <c r="B31" s="9"/>
      <c r="C31" s="105"/>
      <c r="D31" s="106"/>
      <c r="E31" s="106"/>
      <c r="F31" s="107"/>
      <c r="G31" s="215"/>
      <c r="H31" s="216"/>
      <c r="I31" s="217"/>
      <c r="J31" s="30"/>
    </row>
    <row r="32" spans="2:10" ht="16.8">
      <c r="B32" s="9"/>
      <c r="C32" s="105"/>
      <c r="D32" s="106"/>
      <c r="E32" s="106"/>
      <c r="F32" s="107"/>
      <c r="G32" s="215"/>
      <c r="H32" s="216"/>
      <c r="I32" s="217"/>
      <c r="J32" s="30"/>
    </row>
    <row r="33" spans="2:10" ht="16.8">
      <c r="B33" s="9"/>
      <c r="C33" s="105"/>
      <c r="D33" s="106"/>
      <c r="E33" s="106"/>
      <c r="F33" s="107"/>
      <c r="G33" s="215"/>
      <c r="H33" s="216"/>
      <c r="I33" s="217"/>
      <c r="J33" s="30"/>
    </row>
    <row r="34" spans="2:10" ht="16.8">
      <c r="B34" s="9"/>
      <c r="C34" s="105"/>
      <c r="D34" s="106"/>
      <c r="E34" s="106"/>
      <c r="F34" s="107"/>
      <c r="G34" s="215"/>
      <c r="H34" s="216"/>
      <c r="I34" s="217"/>
      <c r="J34" s="30"/>
    </row>
    <row r="35" spans="2:10" ht="16.8">
      <c r="B35" s="9"/>
      <c r="C35" s="105"/>
      <c r="D35" s="106"/>
      <c r="E35" s="106"/>
      <c r="F35" s="107"/>
      <c r="G35" s="215"/>
      <c r="H35" s="216"/>
      <c r="I35" s="217"/>
      <c r="J35" s="30"/>
    </row>
    <row r="36" spans="2:10" ht="16.8">
      <c r="B36" s="9"/>
      <c r="C36" s="105"/>
      <c r="D36" s="106"/>
      <c r="E36" s="106"/>
      <c r="F36" s="107"/>
      <c r="G36" s="215"/>
      <c r="H36" s="216"/>
      <c r="I36" s="217"/>
      <c r="J36" s="30"/>
    </row>
    <row r="37" spans="2:10" ht="16.8">
      <c r="B37" s="9"/>
      <c r="C37" s="105"/>
      <c r="D37" s="106"/>
      <c r="E37" s="106"/>
      <c r="F37" s="107"/>
      <c r="G37" s="215"/>
      <c r="H37" s="216"/>
      <c r="I37" s="217"/>
      <c r="J37" s="30"/>
    </row>
    <row r="38" spans="2:10" ht="16.8">
      <c r="B38" s="9"/>
      <c r="C38" s="105"/>
      <c r="D38" s="106"/>
      <c r="E38" s="106"/>
      <c r="F38" s="107"/>
      <c r="G38" s="215"/>
      <c r="H38" s="216"/>
      <c r="I38" s="217"/>
      <c r="J38" s="30"/>
    </row>
    <row r="39" spans="2:10" ht="16.8">
      <c r="B39" s="9"/>
      <c r="C39" s="105"/>
      <c r="D39" s="106"/>
      <c r="E39" s="106"/>
      <c r="F39" s="107"/>
      <c r="G39" s="215"/>
      <c r="H39" s="216"/>
      <c r="I39" s="217"/>
      <c r="J39" s="30"/>
    </row>
    <row r="40" spans="2:10" ht="16.8">
      <c r="B40" s="9"/>
      <c r="C40" s="105"/>
      <c r="D40" s="106"/>
      <c r="E40" s="106"/>
      <c r="F40" s="107"/>
      <c r="G40" s="215"/>
      <c r="H40" s="216"/>
      <c r="I40" s="217"/>
      <c r="J40" s="30"/>
    </row>
    <row r="41" spans="2:10" ht="16.8">
      <c r="B41" s="9"/>
      <c r="C41" s="105"/>
      <c r="D41" s="106"/>
      <c r="E41" s="106"/>
      <c r="F41" s="107"/>
      <c r="G41" s="215"/>
      <c r="H41" s="216"/>
      <c r="I41" s="217"/>
      <c r="J41" s="30"/>
    </row>
    <row r="42" spans="2:10" ht="16.8">
      <c r="B42" s="9"/>
      <c r="C42" s="105"/>
      <c r="D42" s="106"/>
      <c r="E42" s="106"/>
      <c r="F42" s="107"/>
      <c r="G42" s="215"/>
      <c r="H42" s="216"/>
      <c r="I42" s="217"/>
      <c r="J42" s="30"/>
    </row>
    <row r="43" spans="2:10" ht="16.8">
      <c r="B43" s="9"/>
      <c r="C43" s="108"/>
      <c r="D43" s="106"/>
      <c r="E43" s="106"/>
      <c r="F43" s="107"/>
      <c r="G43" s="215"/>
      <c r="H43" s="216"/>
      <c r="I43" s="217"/>
      <c r="J43" s="14"/>
    </row>
    <row r="44" spans="2:10" ht="17.399999999999999">
      <c r="B44" s="9"/>
      <c r="C44" s="15" t="s">
        <v>77</v>
      </c>
      <c r="D44" s="15"/>
      <c r="E44" s="16"/>
      <c r="F44" s="21"/>
      <c r="G44" s="15"/>
      <c r="H44" s="15"/>
      <c r="I44" s="15"/>
      <c r="J44" s="14"/>
    </row>
    <row r="45" spans="2:10" ht="17.399999999999999" thickBot="1">
      <c r="B45" s="9"/>
      <c r="C45" s="15"/>
      <c r="D45" s="15"/>
      <c r="E45" s="16" t="s">
        <v>78</v>
      </c>
      <c r="F45" s="8">
        <f>SUM(F14:F43)</f>
        <v>0</v>
      </c>
      <c r="G45" s="15"/>
      <c r="H45" s="15"/>
      <c r="I45" s="15"/>
      <c r="J45" s="14"/>
    </row>
    <row r="46" spans="2:10" ht="17.399999999999999" thickTop="1">
      <c r="B46" s="27"/>
      <c r="C46" s="22"/>
      <c r="D46" s="22"/>
      <c r="E46" s="23"/>
      <c r="F46" s="24"/>
      <c r="G46" s="22"/>
      <c r="H46" s="22"/>
      <c r="I46" s="22"/>
      <c r="J46" s="25"/>
    </row>
  </sheetData>
  <mergeCells count="41">
    <mergeCell ref="G26:I26"/>
    <mergeCell ref="G27:I27"/>
    <mergeCell ref="G28:I28"/>
    <mergeCell ref="G29:I29"/>
    <mergeCell ref="G16:I16"/>
    <mergeCell ref="G18:I18"/>
    <mergeCell ref="G24:I24"/>
    <mergeCell ref="G25:I25"/>
    <mergeCell ref="G19:I19"/>
    <mergeCell ref="G20:I20"/>
    <mergeCell ref="G21:I21"/>
    <mergeCell ref="G22:I22"/>
    <mergeCell ref="G23:I23"/>
    <mergeCell ref="D8:E8"/>
    <mergeCell ref="C11:I11"/>
    <mergeCell ref="G13:I13"/>
    <mergeCell ref="D12:G12"/>
    <mergeCell ref="G8:H9"/>
    <mergeCell ref="F8:F9"/>
    <mergeCell ref="G37:I37"/>
    <mergeCell ref="G35:I35"/>
    <mergeCell ref="G34:I34"/>
    <mergeCell ref="G31:I31"/>
    <mergeCell ref="G32:I32"/>
    <mergeCell ref="G33:I33"/>
    <mergeCell ref="G43:I43"/>
    <mergeCell ref="D1:I1"/>
    <mergeCell ref="D2:I2"/>
    <mergeCell ref="C4:I5"/>
    <mergeCell ref="D7:E7"/>
    <mergeCell ref="G7:H7"/>
    <mergeCell ref="G30:I30"/>
    <mergeCell ref="G39:I39"/>
    <mergeCell ref="G40:I40"/>
    <mergeCell ref="G41:I41"/>
    <mergeCell ref="G42:I42"/>
    <mergeCell ref="G14:I14"/>
    <mergeCell ref="G15:I15"/>
    <mergeCell ref="G17:I17"/>
    <mergeCell ref="G38:I38"/>
    <mergeCell ref="G36:I36"/>
  </mergeCells>
  <printOptions horizontalCentered="1"/>
  <pageMargins left="0.7" right="0.7" top="0.75" bottom="0.75" header="0.3" footer="0.3"/>
  <pageSetup scale="62" orientation="landscape" r:id="rId1"/>
  <headerFooter>
    <oddFooter>&amp;RForm Updated September 2019</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F1AA61B-6EA6-40DA-BCFA-E92B2954F9D8}">
          <x14:formula1>
            <xm:f>'Data Fields'!$B$2:$B$38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41F9D-2F52-4017-81AA-75DB109D9CB4}">
  <sheetPr>
    <tabColor rgb="FFDEEFF9"/>
  </sheetPr>
  <dimension ref="A1:R134"/>
  <sheetViews>
    <sheetView topLeftCell="A24" zoomScale="90" zoomScaleNormal="90" workbookViewId="0">
      <selection activeCell="A60" sqref="A60:XFD75"/>
    </sheetView>
  </sheetViews>
  <sheetFormatPr defaultRowHeight="14.4"/>
  <cols>
    <col min="1" max="1" width="2.109375" customWidth="1"/>
    <col min="2" max="2" width="3.109375" customWidth="1"/>
    <col min="3" max="3" width="0.88671875" customWidth="1"/>
    <col min="4" max="4" width="69.88671875" customWidth="1"/>
    <col min="5" max="5" width="1.44140625" style="10" customWidth="1"/>
    <col min="6" max="6" width="3.109375" customWidth="1"/>
    <col min="7" max="7" width="0.88671875" customWidth="1"/>
    <col min="8" max="8" width="69.6640625" customWidth="1"/>
  </cols>
  <sheetData>
    <row r="1" spans="1:9" ht="17.399999999999999">
      <c r="A1" s="10"/>
      <c r="B1" s="233" t="s">
        <v>79</v>
      </c>
      <c r="C1" s="233"/>
      <c r="D1" s="233"/>
      <c r="E1" s="233"/>
      <c r="F1" s="233"/>
      <c r="G1" s="233"/>
      <c r="H1" s="233"/>
      <c r="I1" s="10"/>
    </row>
    <row r="2" spans="1:9" ht="15.6">
      <c r="A2" s="10"/>
      <c r="B2" s="234" t="s">
        <v>80</v>
      </c>
      <c r="C2" s="234"/>
      <c r="D2" s="234"/>
      <c r="E2" s="234"/>
      <c r="F2" s="234"/>
      <c r="G2" s="234"/>
      <c r="H2" s="234"/>
      <c r="I2" s="10"/>
    </row>
    <row r="3" spans="1:9" ht="3" customHeight="1">
      <c r="A3" s="10"/>
      <c r="B3" s="110"/>
      <c r="C3" s="110"/>
      <c r="D3" s="110"/>
      <c r="E3" s="110"/>
      <c r="F3" s="110"/>
      <c r="G3" s="110"/>
      <c r="H3" s="110"/>
      <c r="I3" s="10"/>
    </row>
    <row r="4" spans="1:9" ht="35.25" customHeight="1">
      <c r="A4" s="10"/>
      <c r="B4" s="230" t="s">
        <v>81</v>
      </c>
      <c r="C4" s="231"/>
      <c r="D4" s="231"/>
      <c r="E4" s="231"/>
      <c r="F4" s="231"/>
      <c r="G4" s="231"/>
      <c r="H4" s="231"/>
      <c r="I4" s="10"/>
    </row>
    <row r="5" spans="1:9" s="10" customFormat="1" ht="3" customHeight="1">
      <c r="B5" s="110"/>
      <c r="C5" s="110"/>
      <c r="D5" s="110"/>
      <c r="E5" s="110"/>
      <c r="F5" s="110"/>
      <c r="G5" s="110"/>
      <c r="H5" s="110"/>
    </row>
    <row r="6" spans="1:9" ht="15" customHeight="1">
      <c r="A6" s="10"/>
      <c r="B6" s="136"/>
      <c r="C6" s="110"/>
      <c r="D6" s="110" t="s">
        <v>82</v>
      </c>
      <c r="E6" s="110"/>
      <c r="F6" s="136"/>
      <c r="G6" s="110"/>
      <c r="H6" s="110" t="s">
        <v>83</v>
      </c>
      <c r="I6" s="10"/>
    </row>
    <row r="7" spans="1:9" ht="3" customHeight="1">
      <c r="A7" s="10"/>
      <c r="B7" s="110"/>
      <c r="C7" s="110"/>
      <c r="D7" s="110"/>
      <c r="E7" s="110"/>
      <c r="F7" s="110"/>
      <c r="G7" s="110"/>
      <c r="H7" s="110"/>
      <c r="I7" s="10"/>
    </row>
    <row r="8" spans="1:9" ht="15" customHeight="1">
      <c r="A8" s="10"/>
      <c r="B8" s="136"/>
      <c r="C8" s="110"/>
      <c r="D8" s="110" t="s">
        <v>84</v>
      </c>
      <c r="E8" s="110"/>
      <c r="F8" s="140"/>
      <c r="G8" s="110"/>
      <c r="H8" s="110" t="s">
        <v>85</v>
      </c>
      <c r="I8" s="10"/>
    </row>
    <row r="9" spans="1:9" ht="3" customHeight="1">
      <c r="A9" s="10"/>
      <c r="B9" s="110"/>
      <c r="C9" s="110"/>
      <c r="D9" s="110"/>
      <c r="E9" s="110"/>
      <c r="F9" s="110"/>
      <c r="G9" s="110"/>
      <c r="H9" s="110"/>
      <c r="I9" s="10"/>
    </row>
    <row r="10" spans="1:9" ht="36" customHeight="1">
      <c r="A10" s="10"/>
      <c r="B10" s="230" t="s">
        <v>86</v>
      </c>
      <c r="C10" s="231"/>
      <c r="D10" s="231"/>
      <c r="E10" s="231"/>
      <c r="F10" s="231"/>
      <c r="G10" s="231"/>
      <c r="H10" s="231"/>
      <c r="I10" s="10"/>
    </row>
    <row r="11" spans="1:9" s="10" customFormat="1" ht="3" customHeight="1">
      <c r="B11" s="110"/>
      <c r="C11" s="110"/>
      <c r="D11" s="110"/>
      <c r="E11" s="110"/>
      <c r="F11" s="110"/>
      <c r="G11" s="110"/>
      <c r="H11" s="110"/>
    </row>
    <row r="12" spans="1:9" ht="15" customHeight="1">
      <c r="A12" s="10"/>
      <c r="B12" s="232" t="s">
        <v>87</v>
      </c>
      <c r="C12" s="232"/>
      <c r="D12" s="232"/>
      <c r="E12" s="111"/>
      <c r="F12" s="232" t="s">
        <v>88</v>
      </c>
      <c r="G12" s="232"/>
      <c r="H12" s="232"/>
      <c r="I12" s="10"/>
    </row>
    <row r="13" spans="1:9" ht="3" customHeight="1">
      <c r="A13" s="10"/>
      <c r="B13" s="110"/>
      <c r="C13" s="110"/>
      <c r="D13" s="110"/>
      <c r="E13" s="110"/>
      <c r="F13" s="110"/>
      <c r="G13" s="110"/>
      <c r="H13" s="110"/>
      <c r="I13" s="10"/>
    </row>
    <row r="14" spans="1:9" ht="15" customHeight="1">
      <c r="A14" s="10"/>
      <c r="B14" s="136"/>
      <c r="C14" s="110"/>
      <c r="D14" s="110" t="s">
        <v>87</v>
      </c>
      <c r="E14" s="110"/>
      <c r="F14" s="136"/>
      <c r="G14" s="110"/>
      <c r="H14" s="110" t="s">
        <v>89</v>
      </c>
      <c r="I14" s="10"/>
    </row>
    <row r="15" spans="1:9" ht="3" customHeight="1">
      <c r="A15" s="10"/>
      <c r="B15" s="110"/>
      <c r="C15" s="110"/>
      <c r="D15" s="110"/>
      <c r="E15" s="110"/>
      <c r="F15" s="110"/>
      <c r="G15" s="110"/>
      <c r="H15" s="110"/>
      <c r="I15" s="10"/>
    </row>
    <row r="16" spans="1:9" ht="15" customHeight="1">
      <c r="A16" s="10"/>
      <c r="B16" s="136"/>
      <c r="C16" s="110"/>
      <c r="D16" s="110" t="s">
        <v>90</v>
      </c>
      <c r="E16" s="110"/>
      <c r="F16" s="136"/>
      <c r="G16" s="110"/>
      <c r="H16" s="110" t="s">
        <v>91</v>
      </c>
      <c r="I16" s="10"/>
    </row>
    <row r="17" spans="1:9" ht="3" customHeight="1">
      <c r="A17" s="10"/>
      <c r="B17" s="110"/>
      <c r="C17" s="110"/>
      <c r="D17" s="110"/>
      <c r="E17" s="110"/>
      <c r="F17" s="110"/>
      <c r="G17" s="110"/>
      <c r="H17" s="110"/>
      <c r="I17" s="10"/>
    </row>
    <row r="18" spans="1:9" ht="15" customHeight="1">
      <c r="A18" s="10"/>
      <c r="B18" s="136"/>
      <c r="C18" s="110"/>
      <c r="D18" s="110" t="s">
        <v>92</v>
      </c>
      <c r="E18" s="110"/>
      <c r="F18" s="136"/>
      <c r="G18" s="110"/>
      <c r="H18" s="110" t="s">
        <v>93</v>
      </c>
      <c r="I18" s="10"/>
    </row>
    <row r="19" spans="1:9" ht="3" customHeight="1">
      <c r="A19" s="10"/>
      <c r="B19" s="110"/>
      <c r="C19" s="110"/>
      <c r="D19" s="110"/>
      <c r="E19" s="110"/>
      <c r="F19" s="110"/>
      <c r="G19" s="110"/>
      <c r="H19" s="110"/>
      <c r="I19" s="10"/>
    </row>
    <row r="20" spans="1:9" ht="15" customHeight="1">
      <c r="A20" s="10"/>
      <c r="B20" s="232" t="s">
        <v>94</v>
      </c>
      <c r="C20" s="232"/>
      <c r="D20" s="232"/>
      <c r="E20" s="111"/>
      <c r="F20" s="136"/>
      <c r="G20" s="110"/>
      <c r="H20" s="110" t="s">
        <v>95</v>
      </c>
      <c r="I20" s="10"/>
    </row>
    <row r="21" spans="1:9" ht="3" customHeight="1">
      <c r="A21" s="10"/>
      <c r="B21" s="110"/>
      <c r="C21" s="110"/>
      <c r="D21" s="110"/>
      <c r="E21" s="110"/>
      <c r="F21" s="110"/>
      <c r="G21" s="110"/>
      <c r="H21" s="110"/>
      <c r="I21" s="10"/>
    </row>
    <row r="22" spans="1:9" ht="15" customHeight="1">
      <c r="A22" s="10"/>
      <c r="B22" s="136"/>
      <c r="C22" s="110"/>
      <c r="D22" s="110" t="s">
        <v>96</v>
      </c>
      <c r="E22" s="110"/>
      <c r="F22" s="136"/>
      <c r="G22" s="110"/>
      <c r="H22" s="110" t="s">
        <v>97</v>
      </c>
      <c r="I22" s="10"/>
    </row>
    <row r="23" spans="1:9" ht="3" customHeight="1">
      <c r="A23" s="10"/>
      <c r="B23" s="110"/>
      <c r="C23" s="110"/>
      <c r="D23" s="110"/>
      <c r="E23" s="110"/>
      <c r="F23" s="110"/>
      <c r="G23" s="110"/>
      <c r="H23" s="110"/>
      <c r="I23" s="10"/>
    </row>
    <row r="24" spans="1:9" ht="15" customHeight="1">
      <c r="A24" s="10"/>
      <c r="B24" s="136"/>
      <c r="C24" s="110"/>
      <c r="D24" s="110" t="s">
        <v>98</v>
      </c>
      <c r="E24" s="110"/>
      <c r="F24" s="10"/>
      <c r="G24" s="10"/>
      <c r="H24" s="110" t="s">
        <v>99</v>
      </c>
      <c r="I24" s="10"/>
    </row>
    <row r="25" spans="1:9" ht="3" customHeight="1">
      <c r="A25" s="10"/>
      <c r="B25" s="110"/>
      <c r="C25" s="110"/>
      <c r="D25" s="110"/>
      <c r="E25" s="110"/>
      <c r="F25" s="10"/>
      <c r="G25" s="10"/>
      <c r="H25" s="10"/>
      <c r="I25" s="10"/>
    </row>
    <row r="26" spans="1:9" ht="15" customHeight="1">
      <c r="A26" s="10"/>
      <c r="B26" s="232" t="s">
        <v>100</v>
      </c>
      <c r="C26" s="232"/>
      <c r="D26" s="232"/>
      <c r="E26" s="110"/>
      <c r="F26" s="136"/>
      <c r="G26" s="110"/>
      <c r="H26" s="110" t="s">
        <v>101</v>
      </c>
      <c r="I26" s="10"/>
    </row>
    <row r="27" spans="1:9" ht="3" customHeight="1">
      <c r="A27" s="10"/>
      <c r="B27" s="110"/>
      <c r="C27" s="110"/>
      <c r="D27" s="110"/>
      <c r="E27" s="110"/>
      <c r="F27" s="10"/>
      <c r="G27" s="10"/>
      <c r="H27" s="10"/>
      <c r="I27" s="10"/>
    </row>
    <row r="28" spans="1:9" ht="15" customHeight="1">
      <c r="A28" s="10"/>
      <c r="B28" s="136"/>
      <c r="C28" s="110"/>
      <c r="D28" s="110" t="s">
        <v>102</v>
      </c>
      <c r="E28" s="110"/>
      <c r="F28" s="232" t="s">
        <v>35</v>
      </c>
      <c r="G28" s="232"/>
      <c r="H28" s="232"/>
      <c r="I28" s="10"/>
    </row>
    <row r="29" spans="1:9" ht="3" customHeight="1">
      <c r="A29" s="10"/>
      <c r="B29" s="110"/>
      <c r="C29" s="110"/>
      <c r="D29" s="110"/>
      <c r="E29" s="110"/>
      <c r="F29" s="110"/>
      <c r="G29" s="110"/>
      <c r="H29" s="110"/>
      <c r="I29" s="10"/>
    </row>
    <row r="30" spans="1:9" ht="15" customHeight="1">
      <c r="A30" s="10"/>
      <c r="B30" s="136"/>
      <c r="C30" s="110"/>
      <c r="D30" s="110" t="s">
        <v>103</v>
      </c>
      <c r="E30" s="110"/>
      <c r="F30" s="136"/>
      <c r="G30" s="110"/>
      <c r="H30" s="110" t="s">
        <v>104</v>
      </c>
      <c r="I30" s="10"/>
    </row>
    <row r="31" spans="1:9" ht="3" customHeight="1">
      <c r="A31" s="10"/>
      <c r="B31" s="110"/>
      <c r="C31" s="110"/>
      <c r="D31" s="110"/>
      <c r="E31" s="110"/>
      <c r="F31" s="10"/>
      <c r="G31" s="10"/>
      <c r="H31" s="10"/>
      <c r="I31" s="10"/>
    </row>
    <row r="32" spans="1:9" ht="15" customHeight="1">
      <c r="A32" s="10"/>
      <c r="B32" s="232" t="s">
        <v>105</v>
      </c>
      <c r="C32" s="232"/>
      <c r="D32" s="232"/>
      <c r="E32" s="111"/>
      <c r="F32" s="232" t="s">
        <v>37</v>
      </c>
      <c r="G32" s="232"/>
      <c r="H32" s="232"/>
      <c r="I32" s="10"/>
    </row>
    <row r="33" spans="1:18" ht="3" customHeight="1">
      <c r="A33" s="10"/>
      <c r="B33" s="110"/>
      <c r="C33" s="110"/>
      <c r="D33" s="110"/>
      <c r="E33" s="110"/>
      <c r="F33" s="110"/>
      <c r="G33" s="110"/>
      <c r="H33" s="110"/>
      <c r="I33" s="10"/>
    </row>
    <row r="34" spans="1:18" ht="15" customHeight="1">
      <c r="A34" s="10"/>
      <c r="B34" s="136"/>
      <c r="C34" s="110"/>
      <c r="D34" s="110" t="s">
        <v>106</v>
      </c>
      <c r="E34" s="110"/>
      <c r="F34" s="136"/>
      <c r="G34" s="110"/>
      <c r="H34" s="110" t="s">
        <v>107</v>
      </c>
      <c r="I34" s="10"/>
    </row>
    <row r="35" spans="1:18" ht="3" customHeight="1">
      <c r="A35" s="10"/>
      <c r="B35" s="110"/>
      <c r="C35" s="110"/>
      <c r="D35" s="110"/>
      <c r="E35" s="110"/>
      <c r="F35" s="110"/>
      <c r="G35" s="110"/>
      <c r="H35" s="110"/>
      <c r="I35" s="10"/>
    </row>
    <row r="36" spans="1:18" ht="15" customHeight="1">
      <c r="A36" s="10"/>
      <c r="B36" s="136"/>
      <c r="C36" s="110"/>
      <c r="D36" s="110" t="s">
        <v>108</v>
      </c>
      <c r="E36" s="110"/>
      <c r="F36" s="10"/>
      <c r="G36" s="10"/>
      <c r="H36" s="10"/>
      <c r="I36" s="10"/>
    </row>
    <row r="37" spans="1:18" ht="3" customHeight="1">
      <c r="A37" s="10"/>
      <c r="B37" s="110"/>
      <c r="C37" s="110"/>
      <c r="D37" s="110"/>
      <c r="E37" s="110"/>
      <c r="F37" s="10"/>
      <c r="G37" s="10"/>
      <c r="H37" s="10"/>
      <c r="I37" s="10"/>
    </row>
    <row r="38" spans="1:18" ht="15" customHeight="1">
      <c r="A38" s="10"/>
      <c r="B38" s="232" t="s">
        <v>20</v>
      </c>
      <c r="C38" s="232"/>
      <c r="D38" s="232"/>
      <c r="E38" s="110"/>
      <c r="F38" s="232" t="s">
        <v>109</v>
      </c>
      <c r="G38" s="232"/>
      <c r="H38" s="232"/>
      <c r="I38" s="10"/>
      <c r="Q38" s="113"/>
      <c r="R38" s="113"/>
    </row>
    <row r="39" spans="1:18" ht="3" customHeight="1">
      <c r="A39" s="10"/>
      <c r="B39" s="110"/>
      <c r="C39" s="110"/>
      <c r="D39" s="110"/>
      <c r="E39" s="110"/>
      <c r="F39" s="10"/>
      <c r="G39" s="10"/>
      <c r="H39" s="10"/>
      <c r="I39" s="10"/>
      <c r="Q39" s="112"/>
      <c r="R39" s="112"/>
    </row>
    <row r="40" spans="1:18" ht="15" customHeight="1">
      <c r="A40" s="10"/>
      <c r="B40" s="136"/>
      <c r="C40" s="110"/>
      <c r="D40" s="110" t="s">
        <v>110</v>
      </c>
      <c r="E40" s="110"/>
      <c r="F40" s="136"/>
      <c r="G40" s="110"/>
      <c r="H40" s="110" t="s">
        <v>111</v>
      </c>
      <c r="I40" s="10"/>
      <c r="Q40" s="112"/>
      <c r="R40" s="112"/>
    </row>
    <row r="41" spans="1:18" ht="3" customHeight="1">
      <c r="A41" s="10"/>
      <c r="B41" s="110"/>
      <c r="C41" s="110"/>
      <c r="D41" s="110"/>
      <c r="E41" s="110"/>
      <c r="F41" s="110"/>
      <c r="G41" s="110"/>
      <c r="H41" s="110"/>
      <c r="I41" s="10"/>
      <c r="Q41" s="112"/>
      <c r="R41" s="112"/>
    </row>
    <row r="42" spans="1:18" ht="15" customHeight="1">
      <c r="A42" s="10"/>
      <c r="B42" s="136"/>
      <c r="C42" s="110"/>
      <c r="D42" s="110" t="s">
        <v>112</v>
      </c>
      <c r="E42" s="110"/>
      <c r="F42" s="232" t="s">
        <v>113</v>
      </c>
      <c r="G42" s="232"/>
      <c r="H42" s="232"/>
      <c r="I42" s="10"/>
      <c r="Q42" s="112"/>
      <c r="R42" s="112"/>
    </row>
    <row r="43" spans="1:18" ht="3" customHeight="1">
      <c r="A43" s="10"/>
      <c r="B43" s="110"/>
      <c r="C43" s="110"/>
      <c r="D43" s="110"/>
      <c r="E43" s="110"/>
      <c r="F43" s="10"/>
      <c r="G43" s="10"/>
      <c r="H43" s="10"/>
      <c r="I43" s="10"/>
      <c r="Q43" s="112"/>
      <c r="R43" s="112"/>
    </row>
    <row r="44" spans="1:18" ht="15" customHeight="1">
      <c r="A44" s="10"/>
      <c r="B44" s="136"/>
      <c r="C44" s="110"/>
      <c r="D44" s="110" t="s">
        <v>114</v>
      </c>
      <c r="E44" s="110"/>
      <c r="F44" s="136"/>
      <c r="G44" s="110"/>
      <c r="H44" s="110" t="s">
        <v>115</v>
      </c>
      <c r="I44" s="10"/>
      <c r="Q44" s="112"/>
      <c r="R44" s="112"/>
    </row>
    <row r="45" spans="1:18" ht="3" customHeight="1">
      <c r="A45" s="10"/>
      <c r="B45" s="110"/>
      <c r="C45" s="110"/>
      <c r="D45" s="110"/>
      <c r="E45" s="110"/>
      <c r="F45" s="110"/>
      <c r="G45" s="110"/>
      <c r="H45" s="110"/>
      <c r="I45" s="10"/>
      <c r="Q45" s="112"/>
      <c r="R45" s="112"/>
    </row>
    <row r="46" spans="1:18" ht="15" customHeight="1">
      <c r="A46" s="10"/>
      <c r="B46" s="136"/>
      <c r="C46" s="112"/>
      <c r="D46" s="110" t="s">
        <v>116</v>
      </c>
      <c r="E46" s="110"/>
      <c r="F46" s="136"/>
      <c r="G46" s="110"/>
      <c r="H46" s="110" t="s">
        <v>117</v>
      </c>
      <c r="I46" s="10"/>
      <c r="Q46" s="113"/>
      <c r="R46" s="113"/>
    </row>
    <row r="47" spans="1:18" ht="3" customHeight="1">
      <c r="A47" s="10"/>
      <c r="B47" s="112"/>
      <c r="C47" s="112"/>
      <c r="D47" s="110"/>
      <c r="E47" s="110"/>
      <c r="F47" s="110"/>
      <c r="G47" s="110"/>
      <c r="H47" s="110"/>
      <c r="I47" s="10"/>
      <c r="Q47" s="112"/>
      <c r="R47" s="112"/>
    </row>
    <row r="48" spans="1:18" ht="15" customHeight="1">
      <c r="A48" s="10"/>
      <c r="B48" s="136"/>
      <c r="C48" s="112"/>
      <c r="D48" s="110" t="s">
        <v>118</v>
      </c>
      <c r="E48" s="110"/>
      <c r="I48" s="10"/>
      <c r="Q48" s="112"/>
      <c r="R48" s="112"/>
    </row>
    <row r="49" spans="1:18" ht="3" customHeight="1">
      <c r="A49" s="10"/>
      <c r="B49" s="112"/>
      <c r="C49" s="112"/>
      <c r="D49" s="112"/>
      <c r="E49" s="110"/>
      <c r="I49" s="10"/>
      <c r="Q49" s="112"/>
      <c r="R49" s="112"/>
    </row>
    <row r="50" spans="1:18" ht="15" customHeight="1">
      <c r="A50" s="10"/>
      <c r="B50" s="232" t="s">
        <v>119</v>
      </c>
      <c r="C50" s="232"/>
      <c r="D50" s="232"/>
      <c r="E50" s="110"/>
      <c r="F50" s="232" t="s">
        <v>65</v>
      </c>
      <c r="G50" s="232"/>
      <c r="H50" s="232"/>
      <c r="I50" s="10"/>
      <c r="Q50" s="112"/>
      <c r="R50" s="112"/>
    </row>
    <row r="51" spans="1:18" ht="3" customHeight="1">
      <c r="A51" s="10"/>
      <c r="B51" s="110"/>
      <c r="C51" s="110"/>
      <c r="D51" s="110"/>
      <c r="E51" s="110"/>
      <c r="I51" s="10"/>
      <c r="Q51" s="112"/>
      <c r="R51" s="112"/>
    </row>
    <row r="52" spans="1:18" ht="15" customHeight="1">
      <c r="A52" s="10"/>
      <c r="B52" s="136"/>
      <c r="C52" s="110"/>
      <c r="D52" s="110" t="s">
        <v>120</v>
      </c>
      <c r="E52" s="110"/>
      <c r="F52" s="136"/>
      <c r="G52" s="110"/>
      <c r="H52" s="110" t="s">
        <v>121</v>
      </c>
      <c r="I52" s="10"/>
      <c r="Q52" s="113"/>
      <c r="R52" s="113"/>
    </row>
    <row r="53" spans="1:18" ht="3" customHeight="1">
      <c r="A53" s="10"/>
      <c r="B53" s="110"/>
      <c r="C53" s="110"/>
      <c r="D53" s="110"/>
      <c r="E53" s="110"/>
      <c r="F53" s="110"/>
      <c r="G53" s="110"/>
      <c r="H53" s="110"/>
      <c r="I53" s="10"/>
      <c r="Q53" s="112"/>
      <c r="R53" s="112"/>
    </row>
    <row r="54" spans="1:18" ht="15" customHeight="1">
      <c r="A54" s="10"/>
      <c r="B54" s="136"/>
      <c r="C54" s="110"/>
      <c r="D54" s="110" t="s">
        <v>122</v>
      </c>
      <c r="E54" s="110"/>
      <c r="F54" s="141"/>
      <c r="G54" s="110"/>
      <c r="H54" s="110" t="s">
        <v>123</v>
      </c>
      <c r="I54" s="10"/>
      <c r="Q54" s="113"/>
      <c r="R54" s="113"/>
    </row>
    <row r="55" spans="1:18" ht="3" customHeight="1">
      <c r="A55" s="10"/>
      <c r="B55" s="110"/>
      <c r="C55" s="110"/>
      <c r="D55" s="110"/>
      <c r="E55" s="110"/>
      <c r="F55" s="10"/>
      <c r="G55" s="10"/>
      <c r="H55" s="10"/>
      <c r="I55" s="10"/>
      <c r="Q55" s="112"/>
      <c r="R55" s="112"/>
    </row>
    <row r="56" spans="1:18">
      <c r="B56" s="110"/>
      <c r="C56" s="110"/>
      <c r="D56" s="110" t="s">
        <v>124</v>
      </c>
      <c r="F56" s="10"/>
      <c r="G56" s="10"/>
      <c r="H56" s="10"/>
    </row>
    <row r="57" spans="1:18" ht="3" customHeight="1">
      <c r="A57" s="10"/>
      <c r="B57" s="112"/>
      <c r="C57" s="112"/>
      <c r="D57" s="110"/>
      <c r="E57" s="110"/>
      <c r="F57" s="110"/>
      <c r="G57" s="110"/>
      <c r="H57" s="110"/>
      <c r="I57" s="10"/>
      <c r="Q57" s="112"/>
      <c r="R57" s="112"/>
    </row>
    <row r="58" spans="1:18" ht="36" customHeight="1">
      <c r="A58" s="10"/>
      <c r="B58" s="230" t="s">
        <v>125</v>
      </c>
      <c r="C58" s="230"/>
      <c r="D58" s="230"/>
      <c r="E58" s="230"/>
      <c r="F58" s="230"/>
      <c r="G58" s="230"/>
      <c r="H58" s="230"/>
      <c r="I58" s="10"/>
    </row>
    <row r="59" spans="1:18" ht="3" customHeight="1">
      <c r="A59" s="10"/>
      <c r="B59" s="110"/>
      <c r="C59" s="110"/>
      <c r="D59" s="110"/>
      <c r="E59" s="110"/>
      <c r="F59" s="110"/>
      <c r="G59" s="110"/>
      <c r="H59" s="110"/>
      <c r="I59" s="10"/>
      <c r="Q59" s="112"/>
      <c r="R59" s="112"/>
    </row>
    <row r="60" spans="1:18" ht="15" hidden="1" customHeight="1">
      <c r="A60" s="10"/>
      <c r="B60" s="232" t="s">
        <v>126</v>
      </c>
      <c r="C60" s="232"/>
      <c r="D60" s="232"/>
      <c r="E60" s="232"/>
      <c r="F60" s="232"/>
      <c r="G60" s="232"/>
      <c r="H60" s="232"/>
      <c r="I60" s="10"/>
    </row>
    <row r="61" spans="1:18" ht="3" hidden="1" customHeight="1">
      <c r="A61" s="10"/>
      <c r="B61" s="110"/>
      <c r="C61" s="110"/>
      <c r="D61" s="110"/>
      <c r="E61" s="110"/>
      <c r="F61" s="110"/>
      <c r="G61" s="110"/>
      <c r="H61" s="110"/>
      <c r="I61" s="10"/>
    </row>
    <row r="62" spans="1:18" ht="15" hidden="1" customHeight="1">
      <c r="A62" s="10"/>
      <c r="B62" s="110"/>
      <c r="C62" s="110"/>
      <c r="D62" s="117" t="s">
        <v>127</v>
      </c>
      <c r="E62" s="110"/>
      <c r="F62" s="110"/>
      <c r="G62" s="110"/>
      <c r="H62" s="117" t="s">
        <v>128</v>
      </c>
      <c r="I62" s="10"/>
    </row>
    <row r="63" spans="1:18" ht="3" hidden="1" customHeight="1">
      <c r="A63" s="10"/>
      <c r="B63" s="110"/>
      <c r="C63" s="110"/>
      <c r="D63" s="110"/>
      <c r="E63" s="110"/>
      <c r="F63" s="110"/>
      <c r="G63" s="110"/>
      <c r="H63" s="110"/>
      <c r="I63" s="10"/>
    </row>
    <row r="64" spans="1:18" ht="15" hidden="1" customHeight="1">
      <c r="A64" s="10"/>
      <c r="B64" s="136"/>
      <c r="C64" s="110"/>
      <c r="D64" s="110" t="s">
        <v>87</v>
      </c>
      <c r="E64" s="110"/>
      <c r="F64" s="136"/>
      <c r="G64" s="110"/>
      <c r="H64" s="110" t="s">
        <v>129</v>
      </c>
      <c r="I64" s="10"/>
      <c r="J64" s="112"/>
      <c r="K64" s="112"/>
    </row>
    <row r="65" spans="1:11" ht="3" hidden="1" customHeight="1">
      <c r="A65" s="10"/>
      <c r="B65" s="110"/>
      <c r="C65" s="110"/>
      <c r="D65" s="110"/>
      <c r="E65" s="110"/>
      <c r="F65" s="110"/>
      <c r="G65" s="110"/>
      <c r="H65" s="110"/>
      <c r="I65" s="10"/>
    </row>
    <row r="66" spans="1:11" ht="15" hidden="1" customHeight="1">
      <c r="A66" s="10"/>
      <c r="B66" s="136"/>
      <c r="C66" s="110"/>
      <c r="D66" s="110" t="s">
        <v>130</v>
      </c>
      <c r="E66" s="110"/>
      <c r="F66" s="136"/>
      <c r="G66" s="110"/>
      <c r="H66" s="110" t="s">
        <v>131</v>
      </c>
      <c r="I66" s="10"/>
      <c r="J66" s="112"/>
      <c r="K66" s="112"/>
    </row>
    <row r="67" spans="1:11" ht="3" hidden="1" customHeight="1">
      <c r="A67" s="10"/>
      <c r="B67" s="110"/>
      <c r="C67" s="110"/>
      <c r="D67" s="110"/>
      <c r="E67" s="110"/>
      <c r="F67" s="110"/>
      <c r="G67" s="110"/>
      <c r="H67" s="110"/>
      <c r="I67" s="10"/>
    </row>
    <row r="68" spans="1:11" ht="15" hidden="1" customHeight="1">
      <c r="A68" s="10"/>
      <c r="B68" s="136"/>
      <c r="C68" s="110"/>
      <c r="D68" s="110" t="s">
        <v>132</v>
      </c>
      <c r="E68" s="110"/>
      <c r="F68" s="110"/>
      <c r="G68" s="110"/>
      <c r="H68" s="110" t="s">
        <v>133</v>
      </c>
      <c r="I68" s="10"/>
      <c r="J68" s="112"/>
      <c r="K68" s="112"/>
    </row>
    <row r="69" spans="1:11" ht="3" hidden="1" customHeight="1">
      <c r="A69" s="10"/>
      <c r="B69" s="110"/>
      <c r="C69" s="110"/>
      <c r="D69" s="110"/>
      <c r="E69" s="110"/>
      <c r="F69" s="110"/>
      <c r="G69" s="110"/>
      <c r="H69" s="110"/>
      <c r="I69" s="10"/>
    </row>
    <row r="70" spans="1:11" ht="15" hidden="1" customHeight="1">
      <c r="A70" s="10"/>
      <c r="B70" s="136"/>
      <c r="C70" s="110"/>
      <c r="D70" s="110" t="s">
        <v>134</v>
      </c>
      <c r="E70" s="110"/>
      <c r="F70" s="110"/>
      <c r="G70" s="110"/>
      <c r="H70" s="110" t="s">
        <v>135</v>
      </c>
      <c r="I70" s="10"/>
      <c r="J70" s="112"/>
      <c r="K70" s="112"/>
    </row>
    <row r="71" spans="1:11" ht="3" hidden="1" customHeight="1">
      <c r="A71" s="10"/>
      <c r="B71" s="110"/>
      <c r="C71" s="110"/>
      <c r="D71" s="110"/>
      <c r="E71" s="110"/>
      <c r="F71" s="110"/>
      <c r="G71" s="110"/>
      <c r="H71" s="110"/>
      <c r="I71" s="10"/>
    </row>
    <row r="72" spans="1:11" ht="15" hidden="1" customHeight="1">
      <c r="A72" s="10"/>
      <c r="B72" s="136"/>
      <c r="C72" s="110"/>
      <c r="D72" s="110" t="s">
        <v>136</v>
      </c>
      <c r="E72" s="110"/>
      <c r="F72" s="110"/>
      <c r="G72" s="110"/>
      <c r="H72" s="110"/>
      <c r="I72" s="10"/>
      <c r="J72" s="112"/>
      <c r="K72" s="112"/>
    </row>
    <row r="73" spans="1:11" ht="3" hidden="1" customHeight="1">
      <c r="A73" s="10"/>
      <c r="B73" s="110"/>
      <c r="C73" s="110"/>
      <c r="D73" s="110"/>
      <c r="E73" s="110"/>
      <c r="F73" s="110"/>
      <c r="G73" s="110"/>
      <c r="H73" s="110"/>
      <c r="I73" s="10"/>
    </row>
    <row r="74" spans="1:11" ht="15" hidden="1" customHeight="1">
      <c r="A74" s="10"/>
      <c r="B74" s="136"/>
      <c r="C74" s="110"/>
      <c r="D74" s="110" t="s">
        <v>137</v>
      </c>
      <c r="E74" s="110"/>
      <c r="F74" s="110"/>
      <c r="G74" s="110"/>
      <c r="H74" s="110"/>
      <c r="I74" s="10"/>
      <c r="J74" s="112"/>
      <c r="K74" s="112"/>
    </row>
    <row r="75" spans="1:11" ht="3" hidden="1" customHeight="1">
      <c r="A75" s="10"/>
      <c r="B75" s="110"/>
      <c r="C75" s="110"/>
      <c r="D75" s="110"/>
      <c r="E75" s="110"/>
      <c r="F75" s="110"/>
      <c r="G75" s="110"/>
      <c r="H75" s="110"/>
      <c r="I75" s="10"/>
    </row>
    <row r="76" spans="1:11" ht="15" customHeight="1">
      <c r="A76" s="10"/>
      <c r="B76" s="232" t="s">
        <v>138</v>
      </c>
      <c r="C76" s="232"/>
      <c r="D76" s="232"/>
      <c r="E76" s="114"/>
      <c r="F76" s="232" t="s">
        <v>139</v>
      </c>
      <c r="G76" s="232"/>
      <c r="H76" s="232"/>
      <c r="I76" s="10"/>
    </row>
    <row r="77" spans="1:11" ht="3" customHeight="1">
      <c r="A77" s="10"/>
      <c r="B77" s="110"/>
      <c r="C77" s="110"/>
      <c r="D77" s="110"/>
      <c r="E77" s="110"/>
      <c r="F77" s="110"/>
      <c r="G77" s="110"/>
      <c r="H77" s="110"/>
      <c r="I77" s="10"/>
    </row>
    <row r="78" spans="1:11" ht="15" customHeight="1">
      <c r="A78" s="10"/>
      <c r="B78" s="136"/>
      <c r="C78" s="110"/>
      <c r="D78" s="110" t="s">
        <v>140</v>
      </c>
      <c r="E78" s="110"/>
      <c r="F78" s="136"/>
      <c r="G78" s="110"/>
      <c r="H78" s="110" t="s">
        <v>141</v>
      </c>
      <c r="I78" s="10"/>
    </row>
    <row r="79" spans="1:11" ht="3" customHeight="1">
      <c r="A79" s="10"/>
      <c r="B79" s="110"/>
      <c r="C79" s="110"/>
      <c r="D79" s="110"/>
      <c r="E79" s="110"/>
      <c r="F79" s="110"/>
      <c r="G79" s="110"/>
      <c r="H79" s="110"/>
      <c r="I79" s="10"/>
    </row>
    <row r="80" spans="1:11" ht="15" customHeight="1">
      <c r="A80" s="10"/>
      <c r="B80" s="110"/>
      <c r="C80" s="110"/>
      <c r="D80" s="110" t="s">
        <v>142</v>
      </c>
      <c r="E80" s="110"/>
      <c r="F80" s="110"/>
      <c r="G80" s="110"/>
      <c r="H80" s="110" t="s">
        <v>143</v>
      </c>
      <c r="I80" s="10"/>
      <c r="J80" s="112"/>
      <c r="K80" s="112"/>
    </row>
    <row r="81" spans="1:10" ht="3" customHeight="1">
      <c r="A81" s="10"/>
      <c r="B81" s="110"/>
      <c r="C81" s="110"/>
      <c r="D81" s="110"/>
      <c r="E81" s="110"/>
      <c r="F81" s="110"/>
      <c r="G81" s="110"/>
      <c r="H81" s="110"/>
      <c r="I81" s="10"/>
      <c r="J81" s="112"/>
    </row>
    <row r="82" spans="1:10" ht="15" customHeight="1">
      <c r="A82" s="10"/>
      <c r="B82" s="110"/>
      <c r="C82" s="110"/>
      <c r="D82" s="115" t="s">
        <v>144</v>
      </c>
      <c r="E82" s="110"/>
      <c r="F82" s="110"/>
      <c r="G82" s="110"/>
      <c r="H82" s="110" t="s">
        <v>145</v>
      </c>
      <c r="I82" s="10"/>
      <c r="J82" s="112"/>
    </row>
    <row r="83" spans="1:10" ht="3" customHeight="1">
      <c r="A83" s="10"/>
      <c r="B83" s="110"/>
      <c r="C83" s="110"/>
      <c r="D83" s="110"/>
      <c r="E83" s="110"/>
      <c r="F83" s="110"/>
      <c r="G83" s="110"/>
      <c r="H83" s="110"/>
      <c r="I83" s="10"/>
      <c r="J83" s="229"/>
    </row>
    <row r="84" spans="1:10" ht="15" customHeight="1">
      <c r="A84" s="10"/>
      <c r="B84" s="136"/>
      <c r="C84" s="110"/>
      <c r="D84" s="110" t="s">
        <v>146</v>
      </c>
      <c r="E84" s="110"/>
      <c r="F84" s="136"/>
      <c r="G84" s="110"/>
      <c r="H84" s="110" t="s">
        <v>147</v>
      </c>
      <c r="I84" s="10"/>
      <c r="J84" s="229"/>
    </row>
    <row r="85" spans="1:10" ht="3" customHeight="1">
      <c r="A85" s="10"/>
      <c r="B85" s="110"/>
      <c r="C85" s="110"/>
      <c r="D85" s="110"/>
      <c r="E85" s="110"/>
      <c r="F85" s="110"/>
      <c r="G85" s="110"/>
      <c r="H85" s="110"/>
      <c r="I85" s="10"/>
      <c r="J85" s="116"/>
    </row>
    <row r="86" spans="1:10" ht="15" customHeight="1">
      <c r="A86" s="10"/>
      <c r="B86" s="110"/>
      <c r="C86" s="110"/>
      <c r="D86" s="110" t="s">
        <v>148</v>
      </c>
      <c r="E86" s="110"/>
      <c r="F86" s="136"/>
      <c r="G86" s="110"/>
      <c r="H86" s="110" t="s">
        <v>149</v>
      </c>
      <c r="I86" s="10"/>
      <c r="J86" s="112"/>
    </row>
    <row r="87" spans="1:10" ht="3" customHeight="1">
      <c r="A87" s="10"/>
      <c r="B87" s="110"/>
      <c r="C87" s="110"/>
      <c r="D87" s="110"/>
      <c r="E87" s="110"/>
      <c r="F87" s="110"/>
      <c r="G87" s="110"/>
      <c r="H87" s="110"/>
      <c r="I87" s="10"/>
    </row>
    <row r="88" spans="1:10" ht="15" customHeight="1">
      <c r="A88" s="10"/>
      <c r="B88" s="136"/>
      <c r="C88" s="110"/>
      <c r="D88" s="110" t="s">
        <v>150</v>
      </c>
      <c r="E88" s="110"/>
      <c r="F88" s="136"/>
      <c r="G88" s="110"/>
      <c r="H88" s="110" t="s">
        <v>151</v>
      </c>
      <c r="I88" s="10"/>
    </row>
    <row r="89" spans="1:10" ht="3" customHeight="1">
      <c r="A89" s="10"/>
      <c r="B89" s="110"/>
      <c r="C89" s="110"/>
      <c r="D89" s="110"/>
      <c r="E89" s="110"/>
      <c r="F89" s="110"/>
      <c r="G89" s="110"/>
      <c r="H89" s="110"/>
      <c r="I89" s="10"/>
    </row>
    <row r="90" spans="1:10" ht="15" customHeight="1">
      <c r="A90" s="10"/>
      <c r="B90" s="10"/>
      <c r="C90" s="10"/>
      <c r="D90" s="110" t="s">
        <v>152</v>
      </c>
      <c r="E90" s="110"/>
      <c r="F90" s="136"/>
      <c r="G90" s="110"/>
      <c r="H90" s="110" t="s">
        <v>153</v>
      </c>
      <c r="I90" s="10"/>
    </row>
    <row r="91" spans="1:10" ht="3" customHeight="1">
      <c r="A91" s="10"/>
      <c r="B91" s="10"/>
      <c r="C91" s="10"/>
      <c r="D91" s="10"/>
      <c r="E91" s="110"/>
      <c r="F91" s="110"/>
      <c r="G91" s="110"/>
      <c r="H91" s="110"/>
      <c r="I91" s="10"/>
    </row>
    <row r="92" spans="1:10" ht="15" customHeight="1">
      <c r="A92" s="10"/>
      <c r="B92" s="136"/>
      <c r="C92" s="110"/>
      <c r="D92" s="110" t="s">
        <v>154</v>
      </c>
      <c r="E92" s="110"/>
      <c r="F92" s="110"/>
      <c r="G92" s="110"/>
      <c r="H92" s="110" t="s">
        <v>155</v>
      </c>
      <c r="I92" s="10"/>
    </row>
    <row r="93" spans="1:10" ht="3" customHeight="1">
      <c r="A93" s="10"/>
      <c r="B93" s="110"/>
      <c r="C93" s="110"/>
      <c r="D93" s="110"/>
      <c r="E93" s="110"/>
      <c r="F93" s="110"/>
      <c r="G93" s="110"/>
      <c r="H93" s="110"/>
      <c r="I93" s="10"/>
    </row>
    <row r="94" spans="1:10" ht="15" customHeight="1">
      <c r="A94" s="10"/>
      <c r="B94" s="110"/>
      <c r="C94" s="110"/>
      <c r="D94" s="110" t="s">
        <v>156</v>
      </c>
      <c r="E94" s="110"/>
      <c r="F94" s="136"/>
      <c r="G94" s="110"/>
      <c r="H94" s="110" t="s">
        <v>157</v>
      </c>
      <c r="I94" s="10"/>
    </row>
    <row r="95" spans="1:10" ht="3" customHeight="1">
      <c r="A95" s="10"/>
      <c r="B95" s="110"/>
      <c r="C95" s="110"/>
      <c r="D95" s="110"/>
      <c r="E95" s="110"/>
      <c r="F95" s="110"/>
      <c r="G95" s="110"/>
      <c r="H95" s="110"/>
      <c r="I95" s="10"/>
    </row>
    <row r="96" spans="1:10" ht="15" customHeight="1">
      <c r="A96" s="10"/>
      <c r="B96" s="136"/>
      <c r="C96" s="110"/>
      <c r="D96" s="110" t="s">
        <v>158</v>
      </c>
      <c r="E96" s="110"/>
      <c r="F96" s="136"/>
      <c r="G96" s="110"/>
      <c r="H96" s="110" t="s">
        <v>159</v>
      </c>
      <c r="I96" s="10"/>
    </row>
    <row r="97" spans="1:9" ht="3" customHeight="1">
      <c r="A97" s="10"/>
      <c r="B97" s="110"/>
      <c r="C97" s="110"/>
      <c r="D97" s="110"/>
      <c r="E97" s="110"/>
      <c r="F97" s="110"/>
      <c r="G97" s="110"/>
      <c r="H97" s="110"/>
      <c r="I97" s="10"/>
    </row>
    <row r="98" spans="1:9" ht="15" customHeight="1">
      <c r="A98" s="10"/>
      <c r="B98" s="110"/>
      <c r="C98" s="110"/>
      <c r="D98" s="110" t="s">
        <v>160</v>
      </c>
      <c r="E98" s="110"/>
      <c r="F98" s="110"/>
      <c r="G98" s="110"/>
      <c r="H98" s="110" t="s">
        <v>161</v>
      </c>
      <c r="I98" s="10"/>
    </row>
    <row r="99" spans="1:9" ht="3" customHeight="1">
      <c r="A99" s="10"/>
      <c r="E99" s="110"/>
      <c r="F99" s="110"/>
      <c r="G99" s="110"/>
      <c r="H99" s="110"/>
      <c r="I99" s="10"/>
    </row>
    <row r="100" spans="1:9" ht="15" customHeight="1">
      <c r="A100" s="10"/>
      <c r="B100" s="110"/>
      <c r="C100" s="110"/>
      <c r="D100" s="115" t="s">
        <v>162</v>
      </c>
      <c r="E100" s="110"/>
      <c r="F100" s="110"/>
      <c r="G100" s="110"/>
      <c r="H100" s="110" t="s">
        <v>163</v>
      </c>
      <c r="I100" s="10"/>
    </row>
    <row r="101" spans="1:9" ht="3" customHeight="1">
      <c r="A101" s="10"/>
      <c r="B101" s="110"/>
      <c r="C101" s="110"/>
      <c r="D101" s="110"/>
      <c r="E101" s="110"/>
      <c r="F101" s="110"/>
      <c r="G101" s="110"/>
      <c r="H101" s="110"/>
      <c r="I101" s="10"/>
    </row>
    <row r="102" spans="1:9" ht="15" customHeight="1">
      <c r="A102" s="10"/>
      <c r="B102" s="136"/>
      <c r="C102" s="110"/>
      <c r="D102" s="110" t="s">
        <v>164</v>
      </c>
      <c r="E102" s="110"/>
      <c r="F102" s="136"/>
      <c r="G102" s="110"/>
      <c r="H102" s="110" t="s">
        <v>165</v>
      </c>
      <c r="I102" s="10"/>
    </row>
    <row r="103" spans="1:9" ht="3" customHeight="1">
      <c r="A103" s="10"/>
      <c r="B103" s="110"/>
      <c r="C103" s="110"/>
      <c r="D103" s="110"/>
      <c r="E103" s="110"/>
      <c r="G103" s="10"/>
      <c r="H103" s="10"/>
      <c r="I103" s="10"/>
    </row>
    <row r="104" spans="1:9" ht="15" customHeight="1">
      <c r="A104" s="10"/>
      <c r="B104" s="110"/>
      <c r="C104" s="110"/>
      <c r="D104" s="110" t="s">
        <v>166</v>
      </c>
      <c r="E104" s="110"/>
      <c r="F104" s="232" t="s">
        <v>167</v>
      </c>
      <c r="G104" s="232"/>
      <c r="H104" s="232"/>
      <c r="I104" s="10"/>
    </row>
    <row r="105" spans="1:9" ht="3" customHeight="1">
      <c r="A105" s="10"/>
      <c r="B105" s="110"/>
      <c r="C105" s="110"/>
      <c r="D105" s="110"/>
      <c r="E105" s="110"/>
      <c r="F105" s="10"/>
      <c r="G105" s="10"/>
      <c r="H105" s="10"/>
      <c r="I105" s="10"/>
    </row>
    <row r="106" spans="1:9" ht="15" customHeight="1">
      <c r="A106" s="10"/>
      <c r="B106" s="110"/>
      <c r="C106" s="110"/>
      <c r="D106" s="110" t="s">
        <v>168</v>
      </c>
      <c r="E106" s="110"/>
      <c r="F106" s="136"/>
      <c r="G106" s="110"/>
      <c r="H106" s="110" t="s">
        <v>169</v>
      </c>
      <c r="I106" s="10"/>
    </row>
    <row r="107" spans="1:9" ht="3" customHeight="1">
      <c r="A107" s="10"/>
      <c r="B107" s="110"/>
      <c r="C107" s="110"/>
      <c r="D107" s="110"/>
      <c r="E107" s="110"/>
      <c r="F107" s="110"/>
      <c r="G107" s="110"/>
      <c r="H107" s="110"/>
      <c r="I107" s="10"/>
    </row>
    <row r="108" spans="1:9" ht="15" customHeight="1">
      <c r="A108" s="10"/>
      <c r="B108" s="110"/>
      <c r="C108" s="110"/>
      <c r="D108" s="110"/>
      <c r="E108" s="110"/>
      <c r="F108" s="110"/>
      <c r="G108" s="110"/>
      <c r="H108" s="110" t="s">
        <v>170</v>
      </c>
      <c r="I108" s="10"/>
    </row>
    <row r="109" spans="1:9" ht="3" customHeight="1">
      <c r="A109" s="10"/>
      <c r="B109" s="110"/>
      <c r="C109" s="110"/>
      <c r="D109" s="110"/>
      <c r="E109" s="110"/>
      <c r="F109" s="110"/>
      <c r="G109" s="110"/>
      <c r="H109" s="110"/>
      <c r="I109" s="10"/>
    </row>
    <row r="110" spans="1:9" ht="35.25" customHeight="1">
      <c r="A110" s="10"/>
      <c r="B110" s="230" t="s">
        <v>171</v>
      </c>
      <c r="C110" s="231"/>
      <c r="D110" s="231"/>
      <c r="E110" s="231"/>
      <c r="F110" s="231"/>
      <c r="G110" s="231"/>
      <c r="H110" s="231"/>
      <c r="I110" s="10"/>
    </row>
    <row r="111" spans="1:9" ht="3" customHeight="1">
      <c r="A111" s="10"/>
      <c r="B111" s="110"/>
      <c r="C111" s="110"/>
      <c r="D111" s="110"/>
      <c r="E111" s="110"/>
      <c r="F111" s="110"/>
      <c r="G111" s="110"/>
      <c r="H111" s="110"/>
      <c r="I111" s="10"/>
    </row>
    <row r="112" spans="1:9" ht="15" customHeight="1">
      <c r="A112" s="10"/>
      <c r="B112" s="232" t="s">
        <v>88</v>
      </c>
      <c r="C112" s="232"/>
      <c r="D112" s="232"/>
      <c r="E112" s="232"/>
      <c r="F112" s="232"/>
      <c r="G112" s="232"/>
      <c r="H112" s="232"/>
      <c r="I112" s="10"/>
    </row>
    <row r="113" spans="1:9" ht="3" customHeight="1">
      <c r="A113" s="10"/>
      <c r="B113" s="110"/>
      <c r="C113" s="110"/>
      <c r="D113" s="110"/>
      <c r="E113" s="110"/>
      <c r="F113" s="110"/>
      <c r="G113" s="110"/>
      <c r="H113" s="110"/>
      <c r="I113" s="10"/>
    </row>
    <row r="114" spans="1:9" ht="15" customHeight="1">
      <c r="A114" s="10"/>
      <c r="B114" s="136"/>
      <c r="C114" s="110"/>
      <c r="D114" s="110" t="s">
        <v>172</v>
      </c>
      <c r="E114" s="110"/>
      <c r="F114" s="136"/>
      <c r="G114" s="110"/>
      <c r="H114" s="110" t="s">
        <v>173</v>
      </c>
      <c r="I114" s="10"/>
    </row>
    <row r="115" spans="1:9" ht="3" customHeight="1">
      <c r="A115" s="10"/>
      <c r="B115" s="110"/>
      <c r="C115" s="110"/>
      <c r="D115" s="110"/>
      <c r="E115" s="110"/>
      <c r="F115" s="10"/>
      <c r="G115" s="10"/>
      <c r="H115" s="10"/>
      <c r="I115" s="10"/>
    </row>
    <row r="116" spans="1:9" ht="15" customHeight="1">
      <c r="A116" s="10"/>
      <c r="B116" s="110"/>
      <c r="C116" s="110"/>
      <c r="D116" s="110" t="s">
        <v>174</v>
      </c>
      <c r="E116" s="110"/>
      <c r="F116" s="136"/>
      <c r="G116" s="110"/>
      <c r="H116" s="110" t="s">
        <v>175</v>
      </c>
      <c r="I116" s="10"/>
    </row>
    <row r="117" spans="1:9" ht="3" customHeight="1">
      <c r="A117" s="10"/>
      <c r="B117" s="110"/>
      <c r="C117" s="110"/>
      <c r="D117" s="110"/>
      <c r="E117" s="110"/>
      <c r="F117" s="110"/>
      <c r="G117" s="110"/>
      <c r="H117" s="110"/>
      <c r="I117" s="10"/>
    </row>
    <row r="118" spans="1:9" ht="15" customHeight="1">
      <c r="A118" s="10"/>
      <c r="B118" s="136"/>
      <c r="C118" s="110"/>
      <c r="D118" s="110" t="s">
        <v>176</v>
      </c>
      <c r="E118" s="110"/>
      <c r="F118" s="137"/>
      <c r="G118" s="117"/>
      <c r="H118" s="110" t="s">
        <v>177</v>
      </c>
      <c r="I118" s="10"/>
    </row>
    <row r="119" spans="1:9" ht="3" customHeight="1">
      <c r="A119" s="10"/>
      <c r="B119" s="110"/>
      <c r="C119" s="110"/>
      <c r="D119" s="110"/>
      <c r="E119" s="110"/>
      <c r="F119" s="110"/>
      <c r="G119" s="110"/>
      <c r="H119" s="110"/>
      <c r="I119" s="10"/>
    </row>
    <row r="120" spans="1:9" ht="15" customHeight="1">
      <c r="A120" s="10"/>
      <c r="B120" s="110"/>
      <c r="C120" s="110"/>
      <c r="D120" s="110" t="s">
        <v>178</v>
      </c>
      <c r="E120" s="110"/>
      <c r="F120" s="110"/>
      <c r="G120" s="110"/>
      <c r="H120" s="110"/>
      <c r="I120" s="10"/>
    </row>
    <row r="121" spans="1:9" ht="3" customHeight="1">
      <c r="A121" s="10"/>
      <c r="B121" s="110"/>
      <c r="C121" s="110"/>
      <c r="D121" s="110"/>
      <c r="E121" s="110"/>
      <c r="F121" s="110"/>
      <c r="G121" s="110"/>
      <c r="H121" s="110"/>
      <c r="I121" s="10"/>
    </row>
    <row r="122" spans="1:9" ht="3" customHeight="1"/>
    <row r="124" spans="1:9" ht="3" customHeight="1"/>
    <row r="126" spans="1:9" ht="3" customHeight="1"/>
    <row r="128" spans="1:9" ht="3" customHeight="1"/>
    <row r="130" ht="3" customHeight="1"/>
    <row r="132" ht="3" customHeight="1"/>
    <row r="134" ht="3" customHeight="1"/>
  </sheetData>
  <mergeCells count="24">
    <mergeCell ref="F32:H32"/>
    <mergeCell ref="B1:H1"/>
    <mergeCell ref="B2:H2"/>
    <mergeCell ref="B4:H4"/>
    <mergeCell ref="B10:H10"/>
    <mergeCell ref="B12:D12"/>
    <mergeCell ref="B20:D20"/>
    <mergeCell ref="B26:D26"/>
    <mergeCell ref="B32:D32"/>
    <mergeCell ref="F28:H28"/>
    <mergeCell ref="F12:H12"/>
    <mergeCell ref="J83:J84"/>
    <mergeCell ref="B110:H110"/>
    <mergeCell ref="B112:H112"/>
    <mergeCell ref="B38:D38"/>
    <mergeCell ref="F38:H38"/>
    <mergeCell ref="F42:H42"/>
    <mergeCell ref="B58:H58"/>
    <mergeCell ref="B76:D76"/>
    <mergeCell ref="F76:H76"/>
    <mergeCell ref="B60:H60"/>
    <mergeCell ref="F104:H104"/>
    <mergeCell ref="F50:H50"/>
    <mergeCell ref="B50:D50"/>
  </mergeCells>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CAA5-0160-48F3-B427-0A00CD5B6080}">
  <sheetPr>
    <tabColor theme="1" tint="0.499984740745262"/>
  </sheetPr>
  <dimension ref="A2:E10"/>
  <sheetViews>
    <sheetView topLeftCell="A4" workbookViewId="0">
      <selection activeCell="B11" sqref="B11"/>
    </sheetView>
  </sheetViews>
  <sheetFormatPr defaultRowHeight="14.4"/>
  <cols>
    <col min="1" max="1" width="15" bestFit="1" customWidth="1"/>
    <col min="2" max="5" width="33.44140625" customWidth="1"/>
  </cols>
  <sheetData>
    <row r="2" spans="1:5">
      <c r="A2" s="57" t="s">
        <v>179</v>
      </c>
      <c r="B2" s="57" t="s">
        <v>180</v>
      </c>
      <c r="C2" s="57" t="s">
        <v>65</v>
      </c>
      <c r="D2" s="57" t="s">
        <v>181</v>
      </c>
      <c r="E2" s="57" t="s">
        <v>182</v>
      </c>
    </row>
    <row r="3" spans="1:5">
      <c r="A3" t="s">
        <v>183</v>
      </c>
      <c r="B3" t="s">
        <v>184</v>
      </c>
      <c r="C3" t="s">
        <v>184</v>
      </c>
      <c r="D3" t="s">
        <v>185</v>
      </c>
      <c r="E3" s="135" t="s">
        <v>185</v>
      </c>
    </row>
    <row r="4" spans="1:5" ht="28.8">
      <c r="A4" t="s">
        <v>186</v>
      </c>
      <c r="B4" s="135" t="s">
        <v>187</v>
      </c>
      <c r="C4" t="s">
        <v>185</v>
      </c>
      <c r="D4" t="s">
        <v>185</v>
      </c>
      <c r="E4" s="135" t="s">
        <v>185</v>
      </c>
    </row>
    <row r="5" spans="1:5" ht="230.4">
      <c r="A5" t="s">
        <v>188</v>
      </c>
      <c r="B5" s="135" t="s">
        <v>189</v>
      </c>
      <c r="C5" s="135" t="s">
        <v>190</v>
      </c>
      <c r="D5" s="135" t="s">
        <v>191</v>
      </c>
      <c r="E5" s="135" t="s">
        <v>185</v>
      </c>
    </row>
    <row r="6" spans="1:5" ht="57.6">
      <c r="A6" t="s">
        <v>192</v>
      </c>
      <c r="B6" s="135" t="s">
        <v>193</v>
      </c>
      <c r="C6" s="135" t="s">
        <v>194</v>
      </c>
      <c r="D6" s="135" t="s">
        <v>195</v>
      </c>
      <c r="E6" s="135" t="s">
        <v>185</v>
      </c>
    </row>
    <row r="7" spans="1:5" ht="28.8">
      <c r="A7" t="s">
        <v>196</v>
      </c>
      <c r="B7" s="135" t="s">
        <v>197</v>
      </c>
      <c r="C7" s="135" t="s">
        <v>185</v>
      </c>
      <c r="D7" s="135" t="s">
        <v>185</v>
      </c>
      <c r="E7" s="135" t="s">
        <v>185</v>
      </c>
    </row>
    <row r="8" spans="1:5">
      <c r="A8" s="134">
        <v>2</v>
      </c>
      <c r="B8" t="s">
        <v>198</v>
      </c>
      <c r="C8" t="s">
        <v>185</v>
      </c>
      <c r="D8" t="s">
        <v>185</v>
      </c>
      <c r="E8" t="s">
        <v>184</v>
      </c>
    </row>
    <row r="9" spans="1:5" ht="28.8">
      <c r="A9">
        <v>2.1</v>
      </c>
      <c r="B9" s="135" t="s">
        <v>199</v>
      </c>
      <c r="D9" s="135" t="s">
        <v>200</v>
      </c>
      <c r="E9" s="135" t="s">
        <v>201</v>
      </c>
    </row>
    <row r="10" spans="1:5" ht="43.2">
      <c r="A10">
        <v>2.2000000000000002</v>
      </c>
      <c r="B10" s="135" t="s">
        <v>388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27C3-7492-4CB1-AC0C-2DDF2C12D8C3}">
  <sheetPr codeName="Sheet4">
    <tabColor rgb="FF6BBA7E"/>
  </sheetPr>
  <dimension ref="B1:P20"/>
  <sheetViews>
    <sheetView zoomScale="80" zoomScaleNormal="80" workbookViewId="0">
      <selection activeCell="J27" sqref="J27"/>
    </sheetView>
  </sheetViews>
  <sheetFormatPr defaultRowHeight="14.4"/>
  <cols>
    <col min="1" max="1" width="5.5546875" customWidth="1"/>
    <col min="2" max="2" width="63.5546875" bestFit="1" customWidth="1"/>
    <col min="3" max="3" width="53.44140625" bestFit="1" customWidth="1"/>
    <col min="4" max="5" width="26.44140625" customWidth="1"/>
    <col min="6" max="6" width="26.6640625" customWidth="1"/>
    <col min="7" max="7" width="18.88671875" customWidth="1"/>
    <col min="8" max="8" width="28.44140625" bestFit="1" customWidth="1"/>
    <col min="9" max="9" width="20.88671875" style="59" customWidth="1"/>
    <col min="10" max="10" width="42.109375" style="59" bestFit="1" customWidth="1"/>
    <col min="11" max="11" width="47.6640625" style="59" bestFit="1" customWidth="1"/>
    <col min="12" max="13" width="17.33203125" bestFit="1" customWidth="1"/>
    <col min="14" max="14" width="18" bestFit="1" customWidth="1"/>
    <col min="15" max="16" width="17.33203125" bestFit="1" customWidth="1"/>
  </cols>
  <sheetData>
    <row r="1" spans="2:16">
      <c r="B1" s="57" t="s">
        <v>87</v>
      </c>
      <c r="C1" s="57" t="s">
        <v>202</v>
      </c>
      <c r="D1" s="57" t="s">
        <v>90</v>
      </c>
      <c r="E1" s="57" t="s">
        <v>203</v>
      </c>
      <c r="F1" s="57" t="s">
        <v>92</v>
      </c>
      <c r="G1" s="57" t="s">
        <v>204</v>
      </c>
      <c r="H1" s="57" t="s">
        <v>205</v>
      </c>
      <c r="I1" s="58" t="s">
        <v>21</v>
      </c>
      <c r="J1" s="58" t="s">
        <v>206</v>
      </c>
      <c r="K1" s="58" t="s">
        <v>207</v>
      </c>
      <c r="L1" s="57" t="s">
        <v>33</v>
      </c>
      <c r="M1" s="57" t="s">
        <v>35</v>
      </c>
      <c r="N1" s="57" t="s">
        <v>37</v>
      </c>
      <c r="O1" s="57" t="s">
        <v>208</v>
      </c>
      <c r="P1" s="57" t="s">
        <v>41</v>
      </c>
    </row>
    <row r="2" spans="2:16">
      <c r="B2" t="s">
        <v>67</v>
      </c>
      <c r="C2" s="57" t="str">
        <f>""</f>
        <v/>
      </c>
      <c r="D2" s="57"/>
      <c r="E2" s="57"/>
      <c r="F2" s="57"/>
      <c r="G2" t="s">
        <v>67</v>
      </c>
      <c r="H2" t="s">
        <v>67</v>
      </c>
      <c r="I2" s="59">
        <v>0</v>
      </c>
      <c r="J2" s="64" t="s">
        <v>209</v>
      </c>
      <c r="K2" s="64" t="s">
        <v>209</v>
      </c>
      <c r="L2" s="57"/>
      <c r="M2" s="57"/>
      <c r="N2" s="57"/>
      <c r="O2" s="57"/>
      <c r="P2" s="57"/>
    </row>
    <row r="3" spans="2:16">
      <c r="B3" t="s">
        <v>210</v>
      </c>
      <c r="C3" t="s">
        <v>211</v>
      </c>
      <c r="D3" t="s">
        <v>212</v>
      </c>
      <c r="E3" t="s">
        <v>213</v>
      </c>
      <c r="F3" t="s">
        <v>214</v>
      </c>
      <c r="G3" t="s">
        <v>215</v>
      </c>
      <c r="H3" s="144" t="s">
        <v>329</v>
      </c>
      <c r="I3" s="68">
        <v>841500</v>
      </c>
      <c r="J3" s="129" t="s">
        <v>216</v>
      </c>
      <c r="K3" s="129" t="s">
        <v>217</v>
      </c>
      <c r="L3" s="129" t="s">
        <v>218</v>
      </c>
      <c r="M3" s="59" t="s">
        <v>219</v>
      </c>
      <c r="N3" s="59" t="s">
        <v>219</v>
      </c>
      <c r="O3" s="59" t="s">
        <v>218</v>
      </c>
      <c r="P3" s="59" t="s">
        <v>218</v>
      </c>
    </row>
    <row r="4" spans="2:16">
      <c r="B4" t="s">
        <v>220</v>
      </c>
      <c r="C4" t="s">
        <v>211</v>
      </c>
      <c r="D4" t="s">
        <v>212</v>
      </c>
      <c r="E4" t="s">
        <v>213</v>
      </c>
      <c r="F4" t="s">
        <v>214</v>
      </c>
      <c r="G4" s="142" t="s">
        <v>221</v>
      </c>
      <c r="H4" s="144" t="s">
        <v>318</v>
      </c>
      <c r="I4" s="68">
        <v>100000</v>
      </c>
      <c r="J4" s="129" t="s">
        <v>222</v>
      </c>
      <c r="K4" s="129" t="s">
        <v>223</v>
      </c>
      <c r="L4" t="s">
        <v>218</v>
      </c>
      <c r="M4" s="59" t="s">
        <v>219</v>
      </c>
      <c r="N4" s="59" t="s">
        <v>219</v>
      </c>
      <c r="O4" t="s">
        <v>218</v>
      </c>
      <c r="P4" t="s">
        <v>218</v>
      </c>
    </row>
    <row r="5" spans="2:16">
      <c r="B5" t="s">
        <v>224</v>
      </c>
      <c r="C5" t="s">
        <v>211</v>
      </c>
      <c r="G5" t="s">
        <v>225</v>
      </c>
      <c r="H5" s="146" t="s">
        <v>324</v>
      </c>
      <c r="I5" s="59">
        <v>75000</v>
      </c>
      <c r="J5" s="129" t="s">
        <v>226</v>
      </c>
      <c r="K5" s="129" t="s">
        <v>227</v>
      </c>
      <c r="L5" s="59"/>
      <c r="M5" s="59"/>
    </row>
    <row r="6" spans="2:16">
      <c r="B6" t="s">
        <v>228</v>
      </c>
      <c r="C6" t="s">
        <v>211</v>
      </c>
      <c r="D6" t="s">
        <v>229</v>
      </c>
      <c r="E6" t="s">
        <v>230</v>
      </c>
      <c r="F6" t="s">
        <v>231</v>
      </c>
      <c r="G6" t="s">
        <v>232</v>
      </c>
      <c r="H6" s="144" t="s">
        <v>332</v>
      </c>
      <c r="I6" s="59">
        <v>187000</v>
      </c>
      <c r="J6" s="129" t="s">
        <v>233</v>
      </c>
      <c r="K6" s="129" t="s">
        <v>234</v>
      </c>
      <c r="L6" s="129" t="s">
        <v>218</v>
      </c>
      <c r="M6" s="59" t="s">
        <v>219</v>
      </c>
      <c r="N6" s="59" t="s">
        <v>219</v>
      </c>
      <c r="O6" s="59" t="s">
        <v>218</v>
      </c>
      <c r="P6" s="59" t="s">
        <v>218</v>
      </c>
    </row>
    <row r="7" spans="2:16">
      <c r="B7" t="s">
        <v>235</v>
      </c>
      <c r="C7" t="s">
        <v>211</v>
      </c>
      <c r="D7" t="s">
        <v>229</v>
      </c>
      <c r="E7" t="s">
        <v>230</v>
      </c>
      <c r="F7" t="s">
        <v>231</v>
      </c>
      <c r="G7" t="s">
        <v>236</v>
      </c>
      <c r="H7" s="144" t="s">
        <v>322</v>
      </c>
      <c r="I7" s="59">
        <v>50000</v>
      </c>
      <c r="J7" s="129" t="s">
        <v>237</v>
      </c>
      <c r="K7" s="129" t="s">
        <v>238</v>
      </c>
      <c r="L7" s="59" t="s">
        <v>218</v>
      </c>
      <c r="M7" s="59" t="s">
        <v>219</v>
      </c>
      <c r="N7" s="59" t="s">
        <v>218</v>
      </c>
      <c r="O7" s="59" t="s">
        <v>218</v>
      </c>
      <c r="P7" s="59" t="s">
        <v>218</v>
      </c>
    </row>
    <row r="8" spans="2:16">
      <c r="B8" t="s">
        <v>239</v>
      </c>
      <c r="C8" t="s">
        <v>211</v>
      </c>
      <c r="D8" t="s">
        <v>240</v>
      </c>
      <c r="E8" t="s">
        <v>241</v>
      </c>
      <c r="F8" t="s">
        <v>242</v>
      </c>
      <c r="G8" s="142" t="s">
        <v>243</v>
      </c>
      <c r="H8" s="145" t="s">
        <v>328</v>
      </c>
      <c r="I8" s="68">
        <v>93500</v>
      </c>
      <c r="J8" s="129" t="s">
        <v>244</v>
      </c>
      <c r="K8" s="129" t="s">
        <v>245</v>
      </c>
      <c r="L8" s="129" t="s">
        <v>218</v>
      </c>
      <c r="M8" s="59" t="s">
        <v>219</v>
      </c>
      <c r="N8" s="59" t="s">
        <v>219</v>
      </c>
      <c r="O8" s="59" t="s">
        <v>219</v>
      </c>
      <c r="P8" s="59" t="s">
        <v>218</v>
      </c>
    </row>
    <row r="9" spans="2:16">
      <c r="B9" t="s">
        <v>246</v>
      </c>
      <c r="C9" t="s">
        <v>211</v>
      </c>
      <c r="D9" t="s">
        <v>240</v>
      </c>
      <c r="E9" t="s">
        <v>241</v>
      </c>
      <c r="F9" t="s">
        <v>242</v>
      </c>
      <c r="G9" s="142" t="s">
        <v>247</v>
      </c>
      <c r="H9" s="145" t="s">
        <v>319</v>
      </c>
      <c r="I9" s="68">
        <v>40000</v>
      </c>
      <c r="J9" s="129" t="s">
        <v>248</v>
      </c>
      <c r="K9" s="129" t="s">
        <v>249</v>
      </c>
      <c r="L9" t="s">
        <v>218</v>
      </c>
      <c r="M9" s="59" t="s">
        <v>219</v>
      </c>
      <c r="N9" t="s">
        <v>218</v>
      </c>
      <c r="O9" t="s">
        <v>218</v>
      </c>
      <c r="P9" t="s">
        <v>218</v>
      </c>
    </row>
    <row r="10" spans="2:16">
      <c r="B10" t="s">
        <v>250</v>
      </c>
      <c r="C10" t="s">
        <v>211</v>
      </c>
      <c r="D10" t="s">
        <v>251</v>
      </c>
      <c r="E10" t="s">
        <v>252</v>
      </c>
      <c r="F10" t="s">
        <v>253</v>
      </c>
      <c r="G10" s="142" t="s">
        <v>254</v>
      </c>
      <c r="H10" s="144" t="s">
        <v>327</v>
      </c>
      <c r="I10" s="59">
        <v>60000</v>
      </c>
      <c r="J10" s="129" t="s">
        <v>255</v>
      </c>
      <c r="K10" s="129" t="s">
        <v>256</v>
      </c>
      <c r="L10" s="59" t="s">
        <v>218</v>
      </c>
      <c r="M10" s="59" t="s">
        <v>219</v>
      </c>
      <c r="N10" s="59" t="s">
        <v>219</v>
      </c>
      <c r="O10" s="59" t="s">
        <v>218</v>
      </c>
      <c r="P10" s="59" t="s">
        <v>218</v>
      </c>
    </row>
    <row r="11" spans="2:16">
      <c r="B11" t="s">
        <v>257</v>
      </c>
      <c r="C11" t="s">
        <v>211</v>
      </c>
      <c r="D11" t="s">
        <v>258</v>
      </c>
      <c r="E11" t="s">
        <v>259</v>
      </c>
      <c r="F11" t="s">
        <v>253</v>
      </c>
      <c r="G11" s="142" t="s">
        <v>260</v>
      </c>
      <c r="H11" s="145" t="s">
        <v>325</v>
      </c>
      <c r="I11" s="59">
        <v>50000</v>
      </c>
      <c r="J11" s="129" t="s">
        <v>261</v>
      </c>
      <c r="K11" s="129" t="s">
        <v>262</v>
      </c>
      <c r="L11" s="59" t="s">
        <v>218</v>
      </c>
      <c r="M11" s="59" t="s">
        <v>219</v>
      </c>
      <c r="N11" s="59" t="s">
        <v>218</v>
      </c>
      <c r="O11" s="59" t="s">
        <v>218</v>
      </c>
      <c r="P11" s="59" t="s">
        <v>218</v>
      </c>
    </row>
    <row r="12" spans="2:16">
      <c r="B12" t="s">
        <v>263</v>
      </c>
      <c r="C12" t="s">
        <v>211</v>
      </c>
      <c r="D12" t="s">
        <v>264</v>
      </c>
      <c r="E12" t="s">
        <v>265</v>
      </c>
      <c r="F12" t="s">
        <v>266</v>
      </c>
      <c r="G12" t="s">
        <v>267</v>
      </c>
      <c r="H12" s="144" t="s">
        <v>334</v>
      </c>
      <c r="I12" s="59">
        <v>233750</v>
      </c>
      <c r="J12" s="129" t="s">
        <v>268</v>
      </c>
      <c r="K12" s="129" t="s">
        <v>269</v>
      </c>
      <c r="L12" s="59" t="s">
        <v>218</v>
      </c>
      <c r="M12" s="59" t="s">
        <v>219</v>
      </c>
      <c r="N12" s="59" t="s">
        <v>218</v>
      </c>
      <c r="O12" s="59" t="s">
        <v>218</v>
      </c>
      <c r="P12" s="59" t="s">
        <v>218</v>
      </c>
    </row>
    <row r="13" spans="2:16">
      <c r="B13" t="s">
        <v>270</v>
      </c>
      <c r="C13" t="s">
        <v>211</v>
      </c>
      <c r="D13" t="s">
        <v>264</v>
      </c>
      <c r="E13" t="s">
        <v>265</v>
      </c>
      <c r="F13" t="s">
        <v>266</v>
      </c>
      <c r="G13" s="142" t="s">
        <v>271</v>
      </c>
      <c r="H13" s="144" t="s">
        <v>326</v>
      </c>
      <c r="I13" s="68">
        <v>133512</v>
      </c>
      <c r="J13" s="129" t="s">
        <v>272</v>
      </c>
      <c r="K13" s="129" t="s">
        <v>273</v>
      </c>
      <c r="L13" t="s">
        <v>218</v>
      </c>
      <c r="M13" t="s">
        <v>219</v>
      </c>
      <c r="N13" t="s">
        <v>218</v>
      </c>
      <c r="O13" t="s">
        <v>218</v>
      </c>
      <c r="P13" t="s">
        <v>218</v>
      </c>
    </row>
    <row r="14" spans="2:16">
      <c r="B14" t="s">
        <v>274</v>
      </c>
      <c r="C14" t="s">
        <v>211</v>
      </c>
      <c r="D14" t="s">
        <v>275</v>
      </c>
      <c r="E14" t="s">
        <v>276</v>
      </c>
      <c r="F14" t="s">
        <v>277</v>
      </c>
      <c r="G14" s="142" t="s">
        <v>278</v>
      </c>
      <c r="H14" s="145" t="s">
        <v>330</v>
      </c>
      <c r="I14" s="68">
        <v>467500</v>
      </c>
      <c r="J14" s="129" t="s">
        <v>279</v>
      </c>
      <c r="K14" s="129" t="s">
        <v>280</v>
      </c>
      <c r="L14" t="s">
        <v>218</v>
      </c>
      <c r="M14" t="s">
        <v>219</v>
      </c>
      <c r="N14" t="s">
        <v>219</v>
      </c>
      <c r="O14" t="s">
        <v>218</v>
      </c>
      <c r="P14" t="s">
        <v>218</v>
      </c>
    </row>
    <row r="15" spans="2:16">
      <c r="B15" t="s">
        <v>281</v>
      </c>
      <c r="C15" t="s">
        <v>211</v>
      </c>
      <c r="D15" t="s">
        <v>275</v>
      </c>
      <c r="E15" t="s">
        <v>276</v>
      </c>
      <c r="F15" t="s">
        <v>277</v>
      </c>
      <c r="G15" t="s">
        <v>282</v>
      </c>
      <c r="H15" s="145" t="s">
        <v>320</v>
      </c>
      <c r="I15" s="68">
        <v>75000</v>
      </c>
      <c r="J15" s="129" t="s">
        <v>283</v>
      </c>
      <c r="K15" s="129" t="s">
        <v>284</v>
      </c>
      <c r="L15" t="s">
        <v>218</v>
      </c>
      <c r="M15" t="s">
        <v>219</v>
      </c>
      <c r="N15" t="s">
        <v>218</v>
      </c>
      <c r="O15" t="s">
        <v>218</v>
      </c>
      <c r="P15" t="s">
        <v>218</v>
      </c>
    </row>
    <row r="16" spans="2:16">
      <c r="B16" t="s">
        <v>14</v>
      </c>
      <c r="C16" t="s">
        <v>285</v>
      </c>
      <c r="G16" s="142">
        <v>8010</v>
      </c>
      <c r="H16" s="57" t="s">
        <v>286</v>
      </c>
      <c r="I16" s="59">
        <v>3050000</v>
      </c>
      <c r="J16" s="129" t="s">
        <v>287</v>
      </c>
      <c r="K16" s="129" t="str">
        <f>""</f>
        <v/>
      </c>
      <c r="L16" t="s">
        <v>218</v>
      </c>
      <c r="M16" t="s">
        <v>218</v>
      </c>
      <c r="N16" t="s">
        <v>218</v>
      </c>
      <c r="O16" t="s">
        <v>219</v>
      </c>
      <c r="P16" t="s">
        <v>218</v>
      </c>
    </row>
    <row r="17" spans="2:16">
      <c r="B17" t="s">
        <v>288</v>
      </c>
      <c r="C17" t="s">
        <v>211</v>
      </c>
      <c r="D17" t="s">
        <v>289</v>
      </c>
      <c r="E17" t="s">
        <v>290</v>
      </c>
      <c r="F17" t="s">
        <v>291</v>
      </c>
      <c r="G17" t="s">
        <v>292</v>
      </c>
      <c r="H17" s="144" t="s">
        <v>331</v>
      </c>
      <c r="I17" s="68">
        <v>280500</v>
      </c>
      <c r="J17" s="129" t="s">
        <v>293</v>
      </c>
      <c r="K17" s="129" t="s">
        <v>294</v>
      </c>
      <c r="L17" s="129" t="s">
        <v>218</v>
      </c>
      <c r="M17" s="129" t="s">
        <v>218</v>
      </c>
      <c r="N17" s="129" t="s">
        <v>218</v>
      </c>
      <c r="O17" s="129" t="s">
        <v>218</v>
      </c>
      <c r="P17" s="129" t="s">
        <v>218</v>
      </c>
    </row>
    <row r="18" spans="2:16">
      <c r="B18" t="s">
        <v>295</v>
      </c>
      <c r="C18" t="s">
        <v>211</v>
      </c>
      <c r="D18" t="s">
        <v>289</v>
      </c>
      <c r="E18" t="s">
        <v>290</v>
      </c>
      <c r="F18" t="s">
        <v>291</v>
      </c>
      <c r="G18" s="142" t="s">
        <v>296</v>
      </c>
      <c r="H18" s="144" t="s">
        <v>321</v>
      </c>
      <c r="I18" s="68">
        <v>75800</v>
      </c>
      <c r="J18" s="129" t="s">
        <v>297</v>
      </c>
      <c r="K18" s="129" t="s">
        <v>298</v>
      </c>
      <c r="L18" t="s">
        <v>218</v>
      </c>
      <c r="M18" t="s">
        <v>218</v>
      </c>
      <c r="N18" t="s">
        <v>218</v>
      </c>
      <c r="O18" t="s">
        <v>218</v>
      </c>
      <c r="P18" t="s">
        <v>218</v>
      </c>
    </row>
    <row r="19" spans="2:16">
      <c r="B19" t="s">
        <v>299</v>
      </c>
      <c r="C19" t="s">
        <v>211</v>
      </c>
      <c r="D19" t="s">
        <v>300</v>
      </c>
      <c r="E19" t="s">
        <v>301</v>
      </c>
      <c r="F19" t="s">
        <v>302</v>
      </c>
      <c r="G19" t="s">
        <v>303</v>
      </c>
      <c r="H19" s="145" t="s">
        <v>333</v>
      </c>
      <c r="I19" s="59">
        <v>374000</v>
      </c>
      <c r="J19" s="129" t="s">
        <v>304</v>
      </c>
      <c r="K19" s="129" t="s">
        <v>305</v>
      </c>
    </row>
    <row r="20" spans="2:16">
      <c r="B20" t="s">
        <v>306</v>
      </c>
      <c r="C20" t="s">
        <v>211</v>
      </c>
      <c r="D20" t="s">
        <v>300</v>
      </c>
      <c r="E20" t="s">
        <v>301</v>
      </c>
      <c r="F20" t="s">
        <v>302</v>
      </c>
      <c r="G20" s="142" t="s">
        <v>307</v>
      </c>
      <c r="H20" s="145" t="s">
        <v>323</v>
      </c>
      <c r="I20" s="59">
        <v>112420</v>
      </c>
      <c r="J20" s="129" t="s">
        <v>308</v>
      </c>
      <c r="K20" s="129" t="s">
        <v>309</v>
      </c>
      <c r="L20" s="59" t="s">
        <v>218</v>
      </c>
      <c r="M20" s="59" t="s">
        <v>219</v>
      </c>
      <c r="N20" s="59" t="s">
        <v>218</v>
      </c>
      <c r="O20" s="59" t="s">
        <v>218</v>
      </c>
      <c r="P20" s="59" t="s">
        <v>219</v>
      </c>
    </row>
  </sheetData>
  <autoFilter ref="B1:P20" xr:uid="{0A3227C3-7492-4CB1-AC0C-2DDF2C12D8C3}">
    <sortState xmlns:xlrd2="http://schemas.microsoft.com/office/spreadsheetml/2017/richdata2" ref="B2:P20">
      <sortCondition ref="B1:B20"/>
    </sortState>
  </autoFilter>
  <phoneticPr fontId="2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347C7-C69B-4FC5-B0BD-F2A53434FDEF}">
  <sheetPr>
    <pageSetUpPr fitToPage="1"/>
  </sheetPr>
  <dimension ref="A1:I45"/>
  <sheetViews>
    <sheetView showGridLines="0" zoomScale="85" zoomScaleNormal="85" workbookViewId="0">
      <pane ySplit="8" topLeftCell="A9" activePane="bottomLeft" state="frozen"/>
      <selection activeCell="J27" sqref="J27"/>
      <selection pane="bottomLeft" activeCell="J27" sqref="J27"/>
    </sheetView>
  </sheetViews>
  <sheetFormatPr defaultColWidth="9.109375" defaultRowHeight="13.8"/>
  <cols>
    <col min="1" max="1" width="2" style="147" customWidth="1"/>
    <col min="2" max="2" width="12.109375" style="147" bestFit="1" customWidth="1"/>
    <col min="3" max="3" width="10.5546875" style="147" bestFit="1" customWidth="1"/>
    <col min="4" max="4" width="50.88671875" style="147" bestFit="1" customWidth="1"/>
    <col min="5" max="5" width="68.5546875" style="147" bestFit="1" customWidth="1"/>
    <col min="6" max="9" width="15.6640625" style="147" customWidth="1"/>
    <col min="10" max="16384" width="9.109375" style="147"/>
  </cols>
  <sheetData>
    <row r="1" spans="1:9" ht="4.5" customHeight="1"/>
    <row r="2" spans="1:9" s="150" customFormat="1" ht="18.899999999999999" customHeight="1">
      <c r="A2" s="148" t="s">
        <v>335</v>
      </c>
      <c r="B2" s="149"/>
      <c r="C2" s="149"/>
      <c r="D2" s="149"/>
      <c r="E2" s="149"/>
      <c r="F2" s="149"/>
      <c r="G2" s="149"/>
      <c r="H2" s="149"/>
    </row>
    <row r="3" spans="1:9" s="150" customFormat="1" ht="15" customHeight="1">
      <c r="A3" s="151" t="s">
        <v>336</v>
      </c>
      <c r="B3" s="152"/>
      <c r="C3" s="152"/>
      <c r="D3" s="152"/>
      <c r="E3" s="152"/>
      <c r="F3" s="152"/>
      <c r="G3" s="152"/>
      <c r="H3" s="152"/>
    </row>
    <row r="4" spans="1:9" s="150" customFormat="1" ht="15.75" customHeight="1">
      <c r="A4" s="153" t="str">
        <f>'[1]HOW TO USE'!B3</f>
        <v>Use for allocations between July 1, 2024 - October 31, 2024</v>
      </c>
      <c r="B4" s="154"/>
      <c r="C4" s="154"/>
      <c r="D4" s="154"/>
      <c r="E4" s="154"/>
      <c r="F4" s="154"/>
      <c r="G4" s="154"/>
      <c r="H4" s="154"/>
      <c r="I4" s="154"/>
    </row>
    <row r="5" spans="1:9" s="150" customFormat="1" ht="15" customHeight="1">
      <c r="A5" s="155" t="s">
        <v>337</v>
      </c>
      <c r="B5" s="156"/>
      <c r="C5" s="156"/>
      <c r="D5" s="156"/>
      <c r="E5" s="156"/>
      <c r="F5" s="156"/>
      <c r="G5" s="156"/>
      <c r="H5" s="156"/>
    </row>
    <row r="6" spans="1:9" s="150" customFormat="1">
      <c r="A6" s="157" t="s">
        <v>338</v>
      </c>
      <c r="B6" s="158"/>
      <c r="C6" s="158"/>
      <c r="D6" s="158"/>
      <c r="E6" s="158"/>
      <c r="F6" s="158"/>
      <c r="G6" s="158"/>
      <c r="H6" s="158"/>
    </row>
    <row r="8" spans="1:9">
      <c r="B8" s="159" t="s">
        <v>339</v>
      </c>
      <c r="C8" s="159" t="s">
        <v>340</v>
      </c>
      <c r="D8" s="159" t="s">
        <v>341</v>
      </c>
      <c r="E8" s="159" t="s">
        <v>342</v>
      </c>
      <c r="F8" s="159" t="s">
        <v>343</v>
      </c>
      <c r="G8" s="248" t="s">
        <v>344</v>
      </c>
      <c r="H8" s="248"/>
      <c r="I8" s="248"/>
    </row>
    <row r="9" spans="1:9" s="166" customFormat="1">
      <c r="B9" s="167"/>
      <c r="C9" s="167"/>
      <c r="D9" s="167" t="s">
        <v>387</v>
      </c>
      <c r="E9" s="167"/>
      <c r="F9" s="167">
        <v>0</v>
      </c>
      <c r="G9" s="167"/>
      <c r="H9" s="167"/>
      <c r="I9" s="167"/>
    </row>
    <row r="10" spans="1:9">
      <c r="B10" s="238" t="s">
        <v>345</v>
      </c>
      <c r="C10" s="238" t="s">
        <v>346</v>
      </c>
      <c r="D10" s="160" t="s">
        <v>248</v>
      </c>
      <c r="E10" s="160" t="s">
        <v>347</v>
      </c>
      <c r="F10" s="161">
        <f>ROUND('[1]HARP #s'!F17,4)</f>
        <v>0.88239999999999996</v>
      </c>
      <c r="G10" s="249" t="s">
        <v>348</v>
      </c>
      <c r="H10" s="249"/>
      <c r="I10" s="249"/>
    </row>
    <row r="11" spans="1:9">
      <c r="B11" s="238"/>
      <c r="C11" s="238"/>
      <c r="D11" s="160" t="s">
        <v>249</v>
      </c>
      <c r="E11" s="160" t="s">
        <v>349</v>
      </c>
      <c r="F11" s="161">
        <f>1-F10</f>
        <v>0.11760000000000004</v>
      </c>
      <c r="G11" s="249"/>
      <c r="H11" s="249"/>
      <c r="I11" s="249"/>
    </row>
    <row r="12" spans="1:9" ht="16.5" customHeight="1">
      <c r="B12" s="238"/>
      <c r="C12" s="238" t="s">
        <v>350</v>
      </c>
      <c r="D12" s="160" t="s">
        <v>222</v>
      </c>
      <c r="E12" s="160" t="s">
        <v>351</v>
      </c>
      <c r="F12" s="161">
        <f>ROUND('[1]HARP #s'!F18,4)</f>
        <v>0.94799999999999995</v>
      </c>
      <c r="G12" s="249"/>
      <c r="H12" s="249"/>
      <c r="I12" s="249"/>
    </row>
    <row r="13" spans="1:9">
      <c r="B13" s="238"/>
      <c r="C13" s="238"/>
      <c r="D13" s="160" t="s">
        <v>223</v>
      </c>
      <c r="E13" s="160" t="s">
        <v>352</v>
      </c>
      <c r="F13" s="161">
        <f>1-F12</f>
        <v>5.2000000000000046E-2</v>
      </c>
      <c r="G13" s="249"/>
      <c r="H13" s="249"/>
      <c r="I13" s="249"/>
    </row>
    <row r="14" spans="1:9">
      <c r="B14" s="238"/>
      <c r="C14" s="238"/>
      <c r="D14" s="160" t="s">
        <v>283</v>
      </c>
      <c r="E14" s="160" t="s">
        <v>353</v>
      </c>
      <c r="F14" s="161">
        <f t="shared" ref="F14:F21" si="0">F12</f>
        <v>0.94799999999999995</v>
      </c>
      <c r="G14" s="249"/>
      <c r="H14" s="249"/>
      <c r="I14" s="249"/>
    </row>
    <row r="15" spans="1:9">
      <c r="B15" s="238"/>
      <c r="C15" s="238"/>
      <c r="D15" s="160" t="s">
        <v>284</v>
      </c>
      <c r="E15" s="160" t="s">
        <v>354</v>
      </c>
      <c r="F15" s="161">
        <f t="shared" si="0"/>
        <v>5.2000000000000046E-2</v>
      </c>
      <c r="G15" s="249"/>
      <c r="H15" s="249"/>
      <c r="I15" s="249"/>
    </row>
    <row r="16" spans="1:9">
      <c r="B16" s="238"/>
      <c r="C16" s="238"/>
      <c r="D16" s="160" t="s">
        <v>297</v>
      </c>
      <c r="E16" s="160" t="s">
        <v>355</v>
      </c>
      <c r="F16" s="161">
        <f t="shared" si="0"/>
        <v>0.94799999999999995</v>
      </c>
      <c r="G16" s="249"/>
      <c r="H16" s="249"/>
      <c r="I16" s="249"/>
    </row>
    <row r="17" spans="2:9">
      <c r="B17" s="238"/>
      <c r="C17" s="238"/>
      <c r="D17" s="160" t="s">
        <v>298</v>
      </c>
      <c r="E17" s="160" t="s">
        <v>356</v>
      </c>
      <c r="F17" s="161">
        <f t="shared" si="0"/>
        <v>5.2000000000000046E-2</v>
      </c>
      <c r="G17" s="249"/>
      <c r="H17" s="249"/>
      <c r="I17" s="249"/>
    </row>
    <row r="18" spans="2:9">
      <c r="B18" s="238"/>
      <c r="C18" s="238"/>
      <c r="D18" s="160" t="s">
        <v>226</v>
      </c>
      <c r="E18" s="160" t="s">
        <v>357</v>
      </c>
      <c r="F18" s="161">
        <f t="shared" si="0"/>
        <v>0.94799999999999995</v>
      </c>
      <c r="G18" s="249"/>
      <c r="H18" s="249"/>
      <c r="I18" s="249"/>
    </row>
    <row r="19" spans="2:9">
      <c r="B19" s="238"/>
      <c r="C19" s="238"/>
      <c r="D19" s="160" t="s">
        <v>227</v>
      </c>
      <c r="E19" s="160" t="s">
        <v>358</v>
      </c>
      <c r="F19" s="161">
        <f t="shared" si="0"/>
        <v>5.2000000000000046E-2</v>
      </c>
      <c r="G19" s="249"/>
      <c r="H19" s="249"/>
      <c r="I19" s="249"/>
    </row>
    <row r="20" spans="2:9" ht="18.75" customHeight="1">
      <c r="B20" s="238"/>
      <c r="C20" s="238"/>
      <c r="D20" s="160" t="s">
        <v>255</v>
      </c>
      <c r="E20" s="160" t="s">
        <v>359</v>
      </c>
      <c r="F20" s="161">
        <f t="shared" si="0"/>
        <v>0.94799999999999995</v>
      </c>
      <c r="G20" s="249"/>
      <c r="H20" s="249"/>
      <c r="I20" s="249"/>
    </row>
    <row r="21" spans="2:9">
      <c r="B21" s="238"/>
      <c r="C21" s="238"/>
      <c r="D21" s="160" t="s">
        <v>256</v>
      </c>
      <c r="E21" s="160" t="s">
        <v>360</v>
      </c>
      <c r="F21" s="161">
        <f t="shared" si="0"/>
        <v>5.2000000000000046E-2</v>
      </c>
      <c r="G21" s="249"/>
      <c r="H21" s="249"/>
      <c r="I21" s="249"/>
    </row>
    <row r="22" spans="2:9">
      <c r="B22" s="238"/>
      <c r="C22" s="238" t="s">
        <v>361</v>
      </c>
      <c r="D22" s="160" t="s">
        <v>237</v>
      </c>
      <c r="E22" s="160" t="s">
        <v>362</v>
      </c>
      <c r="F22" s="161">
        <f>ROUND('[1]HARP #s'!F21,4)</f>
        <v>0.84440000000000004</v>
      </c>
      <c r="G22" s="249"/>
      <c r="H22" s="249"/>
      <c r="I22" s="249"/>
    </row>
    <row r="23" spans="2:9">
      <c r="B23" s="238"/>
      <c r="C23" s="238"/>
      <c r="D23" s="160" t="s">
        <v>238</v>
      </c>
      <c r="E23" s="160" t="s">
        <v>363</v>
      </c>
      <c r="F23" s="161">
        <f>1-F22</f>
        <v>0.15559999999999996</v>
      </c>
      <c r="G23" s="249"/>
      <c r="H23" s="249"/>
      <c r="I23" s="249"/>
    </row>
    <row r="24" spans="2:9">
      <c r="B24" s="238"/>
      <c r="C24" s="238"/>
      <c r="D24" s="160" t="s">
        <v>261</v>
      </c>
      <c r="E24" s="160" t="s">
        <v>364</v>
      </c>
      <c r="F24" s="161">
        <f>F22</f>
        <v>0.84440000000000004</v>
      </c>
      <c r="G24" s="249"/>
      <c r="H24" s="249"/>
      <c r="I24" s="249"/>
    </row>
    <row r="25" spans="2:9">
      <c r="B25" s="238"/>
      <c r="C25" s="238"/>
      <c r="D25" s="160" t="s">
        <v>262</v>
      </c>
      <c r="E25" s="160" t="s">
        <v>365</v>
      </c>
      <c r="F25" s="161">
        <f>F23</f>
        <v>0.15559999999999996</v>
      </c>
      <c r="G25" s="249"/>
      <c r="H25" s="249"/>
      <c r="I25" s="249"/>
    </row>
    <row r="26" spans="2:9">
      <c r="B26" s="238"/>
      <c r="C26" s="238" t="s">
        <v>366</v>
      </c>
      <c r="D26" s="160" t="s">
        <v>308</v>
      </c>
      <c r="E26" s="160" t="s">
        <v>367</v>
      </c>
      <c r="F26" s="161">
        <f>ROUND('[1]HARP #s'!F25,4)</f>
        <v>0.65629999999999999</v>
      </c>
      <c r="G26" s="249"/>
      <c r="H26" s="249"/>
      <c r="I26" s="249"/>
    </row>
    <row r="27" spans="2:9">
      <c r="B27" s="238"/>
      <c r="C27" s="238"/>
      <c r="D27" s="160" t="s">
        <v>309</v>
      </c>
      <c r="E27" s="160" t="s">
        <v>368</v>
      </c>
      <c r="F27" s="161">
        <f>1-F26</f>
        <v>0.34370000000000001</v>
      </c>
      <c r="G27" s="249"/>
      <c r="H27" s="249"/>
      <c r="I27" s="249"/>
    </row>
    <row r="28" spans="2:9">
      <c r="B28" s="238"/>
      <c r="C28" s="238" t="s">
        <v>369</v>
      </c>
      <c r="D28" s="160" t="s">
        <v>272</v>
      </c>
      <c r="E28" s="160" t="s">
        <v>370</v>
      </c>
      <c r="F28" s="161">
        <f>'[1]HARP #s'!F20</f>
        <v>0.78666666666666663</v>
      </c>
      <c r="G28" s="249"/>
      <c r="H28" s="249"/>
      <c r="I28" s="249"/>
    </row>
    <row r="29" spans="2:9">
      <c r="B29" s="238"/>
      <c r="C29" s="238"/>
      <c r="D29" s="160" t="s">
        <v>273</v>
      </c>
      <c r="E29" s="160" t="s">
        <v>371</v>
      </c>
      <c r="F29" s="161">
        <f>1-F28</f>
        <v>0.21333333333333337</v>
      </c>
      <c r="G29" s="249"/>
      <c r="H29" s="249"/>
      <c r="I29" s="249"/>
    </row>
    <row r="30" spans="2:9">
      <c r="F30" s="162"/>
    </row>
    <row r="31" spans="2:9" ht="16.5" customHeight="1">
      <c r="B31" s="235" t="s">
        <v>372</v>
      </c>
      <c r="C31" s="238" t="s">
        <v>346</v>
      </c>
      <c r="D31" s="163" t="s">
        <v>244</v>
      </c>
      <c r="E31" s="163" t="s">
        <v>373</v>
      </c>
      <c r="F31" s="161">
        <f t="shared" ref="F31:F38" si="1">F10</f>
        <v>0.88239999999999996</v>
      </c>
      <c r="G31" s="239" t="s">
        <v>348</v>
      </c>
      <c r="H31" s="240"/>
      <c r="I31" s="241"/>
    </row>
    <row r="32" spans="2:9">
      <c r="B32" s="236"/>
      <c r="C32" s="238"/>
      <c r="D32" s="163" t="s">
        <v>245</v>
      </c>
      <c r="E32" s="163" t="s">
        <v>374</v>
      </c>
      <c r="F32" s="161">
        <f t="shared" si="1"/>
        <v>0.11760000000000004</v>
      </c>
      <c r="G32" s="242"/>
      <c r="H32" s="243"/>
      <c r="I32" s="244"/>
    </row>
    <row r="33" spans="2:9">
      <c r="B33" s="236"/>
      <c r="C33" s="235" t="s">
        <v>350</v>
      </c>
      <c r="D33" s="163" t="s">
        <v>216</v>
      </c>
      <c r="E33" s="163" t="s">
        <v>375</v>
      </c>
      <c r="F33" s="161">
        <f t="shared" si="1"/>
        <v>0.94799999999999995</v>
      </c>
      <c r="G33" s="242"/>
      <c r="H33" s="243"/>
      <c r="I33" s="244"/>
    </row>
    <row r="34" spans="2:9">
      <c r="B34" s="236"/>
      <c r="C34" s="236"/>
      <c r="D34" s="163" t="s">
        <v>217</v>
      </c>
      <c r="E34" s="163" t="s">
        <v>376</v>
      </c>
      <c r="F34" s="161">
        <f t="shared" si="1"/>
        <v>5.2000000000000046E-2</v>
      </c>
      <c r="G34" s="242"/>
      <c r="H34" s="243"/>
      <c r="I34" s="244"/>
    </row>
    <row r="35" spans="2:9" ht="16.5" customHeight="1">
      <c r="B35" s="236"/>
      <c r="C35" s="236"/>
      <c r="D35" s="160" t="s">
        <v>279</v>
      </c>
      <c r="E35" s="160" t="s">
        <v>377</v>
      </c>
      <c r="F35" s="161">
        <f t="shared" si="1"/>
        <v>0.94799999999999995</v>
      </c>
      <c r="G35" s="242"/>
      <c r="H35" s="243"/>
      <c r="I35" s="244"/>
    </row>
    <row r="36" spans="2:9">
      <c r="B36" s="236"/>
      <c r="C36" s="236"/>
      <c r="D36" s="160" t="s">
        <v>280</v>
      </c>
      <c r="E36" s="160" t="s">
        <v>378</v>
      </c>
      <c r="F36" s="161">
        <f t="shared" si="1"/>
        <v>5.2000000000000046E-2</v>
      </c>
      <c r="G36" s="242"/>
      <c r="H36" s="243"/>
      <c r="I36" s="244"/>
    </row>
    <row r="37" spans="2:9">
      <c r="B37" s="236"/>
      <c r="C37" s="236"/>
      <c r="D37" s="160" t="s">
        <v>293</v>
      </c>
      <c r="E37" s="160" t="s">
        <v>379</v>
      </c>
      <c r="F37" s="161">
        <f t="shared" si="1"/>
        <v>0.94799999999999995</v>
      </c>
      <c r="G37" s="242"/>
      <c r="H37" s="243"/>
      <c r="I37" s="244"/>
    </row>
    <row r="38" spans="2:9">
      <c r="B38" s="236"/>
      <c r="C38" s="237"/>
      <c r="D38" s="160" t="s">
        <v>294</v>
      </c>
      <c r="E38" s="160" t="s">
        <v>380</v>
      </c>
      <c r="F38" s="161">
        <f t="shared" si="1"/>
        <v>5.2000000000000046E-2</v>
      </c>
      <c r="G38" s="242"/>
      <c r="H38" s="243"/>
      <c r="I38" s="244"/>
    </row>
    <row r="39" spans="2:9">
      <c r="B39" s="236"/>
      <c r="C39" s="235" t="s">
        <v>361</v>
      </c>
      <c r="D39" s="163" t="s">
        <v>233</v>
      </c>
      <c r="E39" s="163" t="s">
        <v>381</v>
      </c>
      <c r="F39" s="161">
        <f>F22</f>
        <v>0.84440000000000004</v>
      </c>
      <c r="G39" s="242"/>
      <c r="H39" s="243"/>
      <c r="I39" s="244"/>
    </row>
    <row r="40" spans="2:9">
      <c r="B40" s="236"/>
      <c r="C40" s="237"/>
      <c r="D40" s="163" t="s">
        <v>234</v>
      </c>
      <c r="E40" s="163" t="s">
        <v>382</v>
      </c>
      <c r="F40" s="161">
        <f>F23</f>
        <v>0.15559999999999996</v>
      </c>
      <c r="G40" s="242"/>
      <c r="H40" s="243"/>
      <c r="I40" s="244"/>
    </row>
    <row r="41" spans="2:9">
      <c r="B41" s="236"/>
      <c r="C41" s="238" t="s">
        <v>366</v>
      </c>
      <c r="D41" s="163" t="s">
        <v>304</v>
      </c>
      <c r="E41" s="163" t="s">
        <v>383</v>
      </c>
      <c r="F41" s="161">
        <f>F26</f>
        <v>0.65629999999999999</v>
      </c>
      <c r="G41" s="242"/>
      <c r="H41" s="243"/>
      <c r="I41" s="244"/>
    </row>
    <row r="42" spans="2:9">
      <c r="B42" s="236"/>
      <c r="C42" s="238"/>
      <c r="D42" s="163" t="s">
        <v>305</v>
      </c>
      <c r="E42" s="163" t="s">
        <v>384</v>
      </c>
      <c r="F42" s="161">
        <f t="shared" ref="F42:F44" si="2">F27</f>
        <v>0.34370000000000001</v>
      </c>
      <c r="G42" s="242"/>
      <c r="H42" s="243"/>
      <c r="I42" s="244"/>
    </row>
    <row r="43" spans="2:9">
      <c r="B43" s="236"/>
      <c r="C43" s="238" t="s">
        <v>369</v>
      </c>
      <c r="D43" s="163" t="s">
        <v>268</v>
      </c>
      <c r="E43" s="163" t="s">
        <v>385</v>
      </c>
      <c r="F43" s="161">
        <f t="shared" si="2"/>
        <v>0.78666666666666663</v>
      </c>
      <c r="G43" s="242"/>
      <c r="H43" s="243"/>
      <c r="I43" s="244"/>
    </row>
    <row r="44" spans="2:9">
      <c r="B44" s="237"/>
      <c r="C44" s="238"/>
      <c r="D44" s="163" t="s">
        <v>269</v>
      </c>
      <c r="E44" s="163" t="s">
        <v>386</v>
      </c>
      <c r="F44" s="161">
        <f t="shared" si="2"/>
        <v>0.21333333333333337</v>
      </c>
      <c r="G44" s="245"/>
      <c r="H44" s="246"/>
      <c r="I44" s="247"/>
    </row>
    <row r="45" spans="2:9">
      <c r="D45" s="164"/>
      <c r="E45" s="164"/>
      <c r="G45" s="165"/>
      <c r="H45" s="165"/>
      <c r="I45" s="165"/>
    </row>
  </sheetData>
  <mergeCells count="15">
    <mergeCell ref="G8:I8"/>
    <mergeCell ref="B10:B29"/>
    <mergeCell ref="C10:C11"/>
    <mergeCell ref="G10:I29"/>
    <mergeCell ref="C12:C21"/>
    <mergeCell ref="C22:C25"/>
    <mergeCell ref="C26:C27"/>
    <mergeCell ref="C28:C29"/>
    <mergeCell ref="B31:B44"/>
    <mergeCell ref="C31:C32"/>
    <mergeCell ref="G31:I44"/>
    <mergeCell ref="C33:C38"/>
    <mergeCell ref="C39:C40"/>
    <mergeCell ref="C41:C42"/>
    <mergeCell ref="C43:C44"/>
  </mergeCells>
  <pageMargins left="0.7" right="0.7" top="0.75" bottom="0.75" header="0.3" footer="0.3"/>
  <pageSetup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B81C-513B-4AF4-87F1-BF4636EC46C6}">
  <sheetPr codeName="Sheet5"/>
  <dimension ref="B2:B10"/>
  <sheetViews>
    <sheetView workbookViewId="0">
      <selection activeCell="H7" sqref="H7"/>
    </sheetView>
  </sheetViews>
  <sheetFormatPr defaultRowHeight="14.4"/>
  <cols>
    <col min="2" max="2" width="52" bestFit="1" customWidth="1"/>
  </cols>
  <sheetData>
    <row r="2" spans="2:2">
      <c r="B2" s="65" t="s">
        <v>310</v>
      </c>
    </row>
    <row r="3" spans="2:2">
      <c r="B3" t="s">
        <v>311</v>
      </c>
    </row>
    <row r="4" spans="2:2">
      <c r="B4" s="66" t="s">
        <v>312</v>
      </c>
    </row>
    <row r="5" spans="2:2">
      <c r="B5" s="66" t="s">
        <v>313</v>
      </c>
    </row>
    <row r="6" spans="2:2">
      <c r="B6" s="66" t="s">
        <v>314</v>
      </c>
    </row>
    <row r="7" spans="2:2">
      <c r="B7" s="66" t="s">
        <v>315</v>
      </c>
    </row>
    <row r="8" spans="2:2">
      <c r="B8" s="66" t="s">
        <v>285</v>
      </c>
    </row>
    <row r="9" spans="2:2">
      <c r="B9" s="66" t="s">
        <v>316</v>
      </c>
    </row>
    <row r="10" spans="2:2">
      <c r="B10" s="66" t="s">
        <v>317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074F7A8AD0F74C877082ACD45C5F2D" ma:contentTypeVersion="18" ma:contentTypeDescription="Create a new document." ma:contentTypeScope="" ma:versionID="b8dcf6b35aa2fbec2dbc6f794f934248">
  <xsd:schema xmlns:xsd="http://www.w3.org/2001/XMLSchema" xmlns:xs="http://www.w3.org/2001/XMLSchema" xmlns:p="http://schemas.microsoft.com/office/2006/metadata/properties" xmlns:ns1="http://schemas.microsoft.com/sharepoint/v3" xmlns:ns2="http://schemas.microsoft.com/sharepoint/v3/fields" xmlns:ns3="7436e707-d0fa-4616-8312-08c4f7f780d9" xmlns:ns4="414e15ea-35fd-4cff-b780-bb342b3dfcbd" targetNamespace="http://schemas.microsoft.com/office/2006/metadata/properties" ma:root="true" ma:fieldsID="192bed0349016755b153522d2866eb2e" ns1:_="" ns2:_="" ns3:_="" ns4:_="">
    <xsd:import namespace="http://schemas.microsoft.com/sharepoint/v3"/>
    <xsd:import namespace="http://schemas.microsoft.com/sharepoint/v3/fields"/>
    <xsd:import namespace="7436e707-d0fa-4616-8312-08c4f7f780d9"/>
    <xsd:import namespace="414e15ea-35fd-4cff-b780-bb342b3dfcbd"/>
    <xsd:element name="properties">
      <xsd:complexType>
        <xsd:sequence>
          <xsd:element name="documentManagement">
            <xsd:complexType>
              <xsd:all>
                <xsd:element ref="ns2:_Version" minOccurs="0"/>
                <xsd:element ref="ns3:Program" minOccurs="0"/>
                <xsd:element ref="ns3:Key" minOccurs="0"/>
                <xsd:element ref="ns3:File_x0020_Description" minOccurs="0"/>
                <xsd:element ref="ns1:PublishingStartDate" minOccurs="0"/>
                <xsd:element ref="ns1:PublishingExpirationDate" minOccurs="0"/>
                <xsd:element ref="ns4:SharedWithUsers" minOccurs="0"/>
                <xsd:element ref="ns1:TranslationStateDownloadLink"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DownloadLink" ma:index="16" nillable="true" ma:displayName="Download Link" ma:description="" ma:hidden="true" ma:internalName="TranslationStateDownload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8" nillable="true" ma:displayName="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 nillable="true" ma:displayName="File Version" ma:internalName="_Vers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36e707-d0fa-4616-8312-08c4f7f780d9" elementFormDefault="qualified">
    <xsd:import namespace="http://schemas.microsoft.com/office/2006/documentManagement/types"/>
    <xsd:import namespace="http://schemas.microsoft.com/office/infopath/2007/PartnerControls"/>
    <xsd:element name="Program" ma:index="3" nillable="true" ma:displayName="Program" ma:default="ReOregon" ma:format="Dropdown" ma:internalName="Program">
      <xsd:simpleType>
        <xsd:restriction base="dms:Choice">
          <xsd:enumeration value="ReOregon"/>
        </xsd:restriction>
      </xsd:simpleType>
    </xsd:element>
    <xsd:element name="Key" ma:index="4" nillable="true" ma:displayName="Key" ma:default="PIER" ma:format="Dropdown" ma:internalName="Key">
      <xsd:simpleType>
        <xsd:union memberTypes="dms:Text">
          <xsd:simpleType>
            <xsd:restriction base="dms:Choice">
              <xsd:enumeration value="PIER"/>
            </xsd:restriction>
          </xsd:simpleType>
        </xsd:union>
      </xsd:simpleType>
    </xsd:element>
    <xsd:element name="File_x0020_Description" ma:index="5" nillable="true" ma:displayName="File Description" ma:internalName="File_x0020_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4e15ea-35fd-4cff-b780-bb342b3dfcb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gram xmlns="7436e707-d0fa-4616-8312-08c4f7f780d9" xsi:nil="true"/>
    <_Version xmlns="http://schemas.microsoft.com/sharepoint/v3/fields" xsi:nil="true"/>
    <File_x0020_Description xmlns="7436e707-d0fa-4616-8312-08c4f7f780d9" xsi:nil="true"/>
    <TranslationStateDownloadLink xmlns="http://schemas.microsoft.com/sharepoint/v3">
      <Url xsi:nil="true"/>
      <Description xsi:nil="true"/>
    </TranslationStateDownloadLink>
    <Key xmlns="7436e707-d0fa-4616-8312-08c4f7f780d9">PIER</Key>
    <PublishingExpirationDate xmlns="http://schemas.microsoft.com/sharepoint/v3" xsi:nil="true"/>
    <RoutingRuleDescription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5CA358-31F0-4A13-86FE-B5B2E4ED6142}"/>
</file>

<file path=customXml/itemProps2.xml><?xml version="1.0" encoding="utf-8"?>
<ds:datastoreItem xmlns:ds="http://schemas.openxmlformats.org/officeDocument/2006/customXml" ds:itemID="{84FC6CE7-3C48-46EB-8E04-D7B557E39EEA}">
  <ds:schemaRefs>
    <ds:schemaRef ds:uri="http://schemas.microsoft.com/office/2006/documentManagement/types"/>
    <ds:schemaRef ds:uri="http://purl.org/dc/elements/1.1/"/>
    <ds:schemaRef ds:uri="http://purl.org/dc/dcmitype/"/>
    <ds:schemaRef ds:uri="70a2a898-07f1-47fc-9e22-7a1fcbc2996d"/>
    <ds:schemaRef ds:uri="http://schemas.microsoft.com/sharepoint/v3"/>
    <ds:schemaRef ds:uri="http://purl.org/dc/terms/"/>
    <ds:schemaRef ds:uri="http://schemas.microsoft.com/office/infopath/2007/PartnerControls"/>
    <ds:schemaRef ds:uri="27eb71bc-1c14-47c7-b49e-317fb9db5ef0"/>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07EB3F1-036B-4A8A-B3D7-5E164C95B82B}">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Invoice Coversheet</vt:lpstr>
      <vt:lpstr>Invoice Log</vt:lpstr>
      <vt:lpstr>OHCS Invoice Review Checklist</vt:lpstr>
      <vt:lpstr>Version History</vt:lpstr>
      <vt:lpstr>Data Fields</vt:lpstr>
      <vt:lpstr>HARP Subs</vt:lpstr>
      <vt:lpstr>Data Fields 2</vt:lpstr>
      <vt:lpstr>'Invoice Coversheet'!Print_Area</vt:lpstr>
      <vt:lpstr>'Invoice Log'!Print_Area</vt:lpstr>
      <vt:lpstr>'OHCS Invoice Review Checklist'!Print_Area</vt:lpstr>
    </vt:vector>
  </TitlesOfParts>
  <Manager/>
  <Company>ICF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Lewis, Ashley</dc:creator>
  <cp:keywords/>
  <dc:description/>
  <cp:lastModifiedBy>BRAMBILA Abran * HCS</cp:lastModifiedBy>
  <cp:revision/>
  <dcterms:created xsi:type="dcterms:W3CDTF">2023-11-01T13:55:00Z</dcterms:created>
  <dcterms:modified xsi:type="dcterms:W3CDTF">2024-08-26T20:08:50Z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0x010100EF074F7A8AD0F74C877082ACD45C5F2D</vt:lpwstr>
  </property>
  <property fmtid="{D5CDD505-2E9C-101B-9397-08002B2CF9AE}" pid="3" name="MediaServiceImageTags">
    <vt:lpwstr/>
  </property>
  <property fmtid="{D5CDD505-2E9C-101B-9397-08002B2CF9AE}" pid="4" name="MSIP_Label_09b73270-2993-4076-be47-9c78f42a1e84_Enabled">
    <vt:lpwstr>true</vt:lpwstr>
  </property>
  <property fmtid="{D5CDD505-2E9C-101B-9397-08002B2CF9AE}" pid="5" name="MSIP_Label_09b73270-2993-4076-be47-9c78f42a1e84_SetDate">
    <vt:lpwstr>2024-08-26T20:08:26Z</vt:lpwstr>
  </property>
  <property fmtid="{D5CDD505-2E9C-101B-9397-08002B2CF9AE}" pid="6" name="MSIP_Label_09b73270-2993-4076-be47-9c78f42a1e84_Method">
    <vt:lpwstr>Privileged</vt:lpwstr>
  </property>
  <property fmtid="{D5CDD505-2E9C-101B-9397-08002B2CF9AE}" pid="7" name="MSIP_Label_09b73270-2993-4076-be47-9c78f42a1e84_Name">
    <vt:lpwstr>Level 1 - Published (Items)</vt:lpwstr>
  </property>
  <property fmtid="{D5CDD505-2E9C-101B-9397-08002B2CF9AE}" pid="8" name="MSIP_Label_09b73270-2993-4076-be47-9c78f42a1e84_SiteId">
    <vt:lpwstr>aa3f6932-fa7c-47b4-a0ce-a598cad161cf</vt:lpwstr>
  </property>
  <property fmtid="{D5CDD505-2E9C-101B-9397-08002B2CF9AE}" pid="9" name="MSIP_Label_09b73270-2993-4076-be47-9c78f42a1e84_ActionId">
    <vt:lpwstr>64972b25-3214-4b74-9207-9d0ee7a62237</vt:lpwstr>
  </property>
  <property fmtid="{D5CDD505-2E9C-101B-9397-08002B2CF9AE}" pid="10" name="MSIP_Label_09b73270-2993-4076-be47-9c78f42a1e84_ContentBits">
    <vt:lpwstr>0</vt:lpwstr>
  </property>
</Properties>
</file>