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Users\or0278343\Downloads\ER\"/>
    </mc:Choice>
  </mc:AlternateContent>
  <xr:revisionPtr revIDLastSave="0" documentId="13_ncr:1_{1E83EB75-723D-417E-A0B2-F741A4EFC8E8}" xr6:coauthVersionLast="47" xr6:coauthVersionMax="47" xr10:uidLastSave="{00000000-0000-0000-0000-000000000000}"/>
  <workbookProtection workbookAlgorithmName="SHA-512" workbookHashValue="w+P7oaIyoHragPW2nKJyMWhL6OLyIqIWaVQ16Zp869SeY1PYTe3rZTew/vErHcqK9HJGKqzuERaZ8uUpLA5oiw==" workbookSaltValue="viH3463x2oqJJn+XkTyCcA==" workbookSpinCount="100000" lockStructure="1"/>
  <bookViews>
    <workbookView xWindow="0" yWindow="30" windowWidth="20490" windowHeight="10275" tabRatio="824" xr2:uid="{00000000-000D-0000-FFFF-FFFF00000000}"/>
  </bookViews>
  <sheets>
    <sheet name="Instructions" sheetId="31" r:id="rId1"/>
    <sheet name="Expenditure Report" sheetId="39" r:id="rId2"/>
    <sheet name="Narrative" sheetId="33" r:id="rId3"/>
    <sheet name="Certification" sheetId="37" r:id="rId4"/>
    <sheet name="Data Validation" sheetId="41" state="hidden" r:id="rId5"/>
    <sheet name="Data Entry Import" sheetId="32" state="hidden" r:id="rId6"/>
  </sheets>
  <externalReferences>
    <externalReference r:id="rId7"/>
  </externalReferences>
  <definedNames>
    <definedName name="_xlnm._FilterDatabase" localSheetId="4" hidden="1">'Data Validation'!#REF!</definedName>
    <definedName name="Baker">#REF!</definedName>
    <definedName name="Benton">#REF!</definedName>
    <definedName name="Clackamas">#REF!</definedName>
    <definedName name="Clatsop">#REF!</definedName>
    <definedName name="Columbia">#REF!</definedName>
    <definedName name="Coos">#REF!</definedName>
    <definedName name="Crook">#REF!</definedName>
    <definedName name="Curry">#REF!</definedName>
    <definedName name="Deschutes">#REF!</definedName>
    <definedName name="Douglas">#REF!</definedName>
    <definedName name="Example">#REF!</definedName>
    <definedName name="Gilliam">#REF!</definedName>
    <definedName name="Grant">#REF!</definedName>
    <definedName name="Grant_Agreement">'Data Validation'!$A:$A</definedName>
    <definedName name="Harney">#REF!</definedName>
    <definedName name="Hood_River">#REF!</definedName>
    <definedName name="Jackson">#REF!</definedName>
    <definedName name="Jefferson">#REF!</definedName>
    <definedName name="Josephine">#REF!</definedName>
    <definedName name="Klamath">#REF!</definedName>
    <definedName name="Lake">#REF!</definedName>
    <definedName name="Lane">#REF!</definedName>
    <definedName name="Lincoln">#REF!</definedName>
    <definedName name="Linn">#REF!</definedName>
    <definedName name="Malheur">#REF!</definedName>
    <definedName name="Marion">#REF!</definedName>
    <definedName name="Morrow">#REF!</definedName>
    <definedName name="Multnomah">#REF!</definedName>
    <definedName name="ONCE">'[1]Data Validation'!#REF!</definedName>
    <definedName name="Polk">#REF!</definedName>
    <definedName name="Sherman">#REF!</definedName>
    <definedName name="Tillamook">#REF!</definedName>
    <definedName name="Tribal">#REF!</definedName>
    <definedName name="Umatilla">#REF!</definedName>
    <definedName name="Union">#REF!</definedName>
    <definedName name="Wallowa">#REF!</definedName>
    <definedName name="Wasco">#REF!</definedName>
    <definedName name="Washington">#REF!</definedName>
    <definedName name="Washington_County">'[1]Data Validation'!#REF!</definedName>
    <definedName name="Wheeler">#REF!</definedName>
    <definedName name="Yamhil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 i="32" l="1"/>
  <c r="AD7" i="32"/>
  <c r="AC7" i="32"/>
  <c r="E17" i="39"/>
  <c r="E16" i="39"/>
  <c r="E15" i="39"/>
  <c r="E14" i="39"/>
  <c r="E13" i="39"/>
  <c r="D17" i="39"/>
  <c r="D16" i="39"/>
  <c r="D15" i="39"/>
  <c r="D14" i="39"/>
  <c r="D13" i="39"/>
  <c r="D7" i="39"/>
  <c r="C2" i="31" l="1"/>
  <c r="D21" i="39"/>
  <c r="D5" i="31"/>
  <c r="C13" i="33" l="1"/>
  <c r="C6" i="33"/>
  <c r="G12" i="39"/>
  <c r="D4" i="39"/>
  <c r="D9" i="39"/>
  <c r="D8" i="39"/>
  <c r="F17" i="39" l="1"/>
  <c r="F13" i="39"/>
  <c r="F14" i="39"/>
  <c r="F15" i="39"/>
  <c r="F16" i="39"/>
  <c r="E18" i="39"/>
  <c r="D18" i="39"/>
  <c r="L7" i="32"/>
  <c r="C7" i="32"/>
  <c r="F18" i="39" l="1"/>
  <c r="D29" i="39"/>
  <c r="G18" i="39"/>
  <c r="A7" i="32" l="1"/>
  <c r="C3" i="37"/>
  <c r="P7" i="32"/>
  <c r="O7" i="32"/>
  <c r="N7" i="32"/>
  <c r="M7" i="32"/>
  <c r="K7" i="32"/>
  <c r="J7" i="32"/>
  <c r="I7" i="32"/>
  <c r="H7" i="32"/>
  <c r="G7" i="32"/>
  <c r="F7" i="32"/>
  <c r="E7" i="32"/>
  <c r="B7" i="32" l="1"/>
  <c r="B3" i="33"/>
  <c r="T7" i="32"/>
  <c r="Q7" i="32"/>
  <c r="AB7" i="32" l="1"/>
  <c r="AH7" i="32"/>
  <c r="AG7" i="32"/>
  <c r="AF7" i="32"/>
  <c r="AA7" i="32" l="1"/>
  <c r="Z7" i="32"/>
  <c r="Y7" i="32"/>
  <c r="X7" i="32"/>
  <c r="W7" i="32"/>
  <c r="V7" i="32"/>
  <c r="U7" i="32"/>
  <c r="S7" i="32"/>
  <c r="R7" i="32"/>
</calcChain>
</file>

<file path=xl/sharedStrings.xml><?xml version="1.0" encoding="utf-8"?>
<sst xmlns="http://schemas.openxmlformats.org/spreadsheetml/2006/main" count="3441" uniqueCount="452">
  <si>
    <t>Purpose of This File</t>
  </si>
  <si>
    <t xml:space="preserve">Tab </t>
  </si>
  <si>
    <t>Instruction</t>
  </si>
  <si>
    <t>Tab Completion Checklist</t>
  </si>
  <si>
    <t>Instructions</t>
  </si>
  <si>
    <t>1. Expenditure Report</t>
  </si>
  <si>
    <t>2. Narrative</t>
  </si>
  <si>
    <t xml:space="preserve">1. All expenditure amounts on tab - 'Expenditure Report' have a corresponding narrative.
</t>
  </si>
  <si>
    <t>3. Certification</t>
  </si>
  <si>
    <t>OREGON HEALTH AUTHORITY</t>
  </si>
  <si>
    <t>Legend</t>
  </si>
  <si>
    <t>Health Services Division (HSD)</t>
  </si>
  <si>
    <t>Blue cells - require input</t>
  </si>
  <si>
    <t xml:space="preserve">Gray cells - auto populate </t>
  </si>
  <si>
    <t>Grant Agreement #:</t>
  </si>
  <si>
    <t xml:space="preserve">Contract Not-to-Exceed Amount: </t>
  </si>
  <si>
    <t>County:</t>
  </si>
  <si>
    <t>Organization Name:</t>
  </si>
  <si>
    <t xml:space="preserve">Section A: M110 EXPENDITURES BY BUDGET CATEGORY </t>
  </si>
  <si>
    <t>A</t>
  </si>
  <si>
    <t>Budget Category</t>
  </si>
  <si>
    <t>Approved Budget Amount</t>
  </si>
  <si>
    <t>1.</t>
  </si>
  <si>
    <t xml:space="preserve">Personnel Costs </t>
  </si>
  <si>
    <t xml:space="preserve"> </t>
  </si>
  <si>
    <t>2.</t>
  </si>
  <si>
    <t>Program Staff Training Costs</t>
  </si>
  <si>
    <t>3.</t>
  </si>
  <si>
    <t>Services and Supplies Costs</t>
  </si>
  <si>
    <t>4.</t>
  </si>
  <si>
    <t>Capital Outlay Costs</t>
  </si>
  <si>
    <t>5.</t>
  </si>
  <si>
    <t xml:space="preserve">Administrative Costs </t>
  </si>
  <si>
    <t xml:space="preserve">TOTAL </t>
  </si>
  <si>
    <t>Section B: M110 EXPENDITURES BY SERVICE AREA</t>
  </si>
  <si>
    <t>B</t>
  </si>
  <si>
    <t>Service Area</t>
  </si>
  <si>
    <t>Screening Assessments</t>
  </si>
  <si>
    <t>Comprehensive Behavioral Health Needs Assessment</t>
  </si>
  <si>
    <t xml:space="preserve">Low Barrier Substance Use Disorder (SUD) Treatment </t>
  </si>
  <si>
    <t xml:space="preserve">Peer support, Mentoring, and Recovery Services </t>
  </si>
  <si>
    <t>Housing Services</t>
  </si>
  <si>
    <t>6.</t>
  </si>
  <si>
    <t xml:space="preserve">Harm Reduction Intervention </t>
  </si>
  <si>
    <t>7.</t>
  </si>
  <si>
    <t xml:space="preserve">Supported Employment </t>
  </si>
  <si>
    <t>TOTAL EXPENDITURES</t>
  </si>
  <si>
    <r>
      <rPr>
        <b/>
        <sz val="18"/>
        <rFont val="Calibri"/>
        <family val="2"/>
        <scheme val="minor"/>
      </rPr>
      <t>Note</t>
    </r>
    <r>
      <rPr>
        <sz val="18"/>
        <rFont val="Calibri"/>
        <family val="2"/>
        <scheme val="minor"/>
      </rPr>
      <t>: Submissions do not constitute approval by OHA staff. All submissions are subject to review and correction based on OHA compliance review. </t>
    </r>
  </si>
  <si>
    <t>Grantee Name</t>
  </si>
  <si>
    <t>Certification</t>
  </si>
  <si>
    <t>I attest the budget numbers in this template represent M110 expenses and not expenses from any other funding source.</t>
  </si>
  <si>
    <t>I attest that the spending data and narratives are accurate to the best of my knowledge.</t>
  </si>
  <si>
    <t>I attest the M110 funds are not being used to supplant existing funding.</t>
  </si>
  <si>
    <t>PREPARED BY</t>
  </si>
  <si>
    <t>AUTHORIZED AGENT SIGNATURE</t>
  </si>
  <si>
    <t>Please type your signature in the box above to attest the above three statements are true.</t>
  </si>
  <si>
    <t>DATE</t>
  </si>
  <si>
    <t>Please save your report using the following format: "GrantNumber_BhrnName_OrgName_QuarterEndDateMMDDYYY"</t>
  </si>
  <si>
    <t xml:space="preserve">After completing this report, please submit to M110.Grants@odhsoha.oregon.gov with your grant number in the subject line. 
</t>
  </si>
  <si>
    <t>Amendment #</t>
  </si>
  <si>
    <t>County</t>
  </si>
  <si>
    <t>BHRN Name</t>
  </si>
  <si>
    <t>BHRN Partner</t>
  </si>
  <si>
    <t>Legal Name</t>
  </si>
  <si>
    <t>Comp BH Needs Assessment</t>
  </si>
  <si>
    <t>Low Barrier Substance Use Treatment</t>
  </si>
  <si>
    <t>Peer Support, Mentoring, etc.</t>
  </si>
  <si>
    <t>Supported Employment</t>
  </si>
  <si>
    <t>Harm Reduction Intervention</t>
  </si>
  <si>
    <t>Access to Care Grantee</t>
  </si>
  <si>
    <t>Access to Care Grant Agreement Number</t>
  </si>
  <si>
    <t>Grant Agreement Execution Date</t>
  </si>
  <si>
    <t>MOU Received Date</t>
  </si>
  <si>
    <t>MOU Execution Date</t>
  </si>
  <si>
    <t>MOU Saved to Teams</t>
  </si>
  <si>
    <t>Grant Agreement NTE Amount</t>
  </si>
  <si>
    <t>Amount Paid to Date</t>
  </si>
  <si>
    <t>Personnel Costs (Budget Allocation)</t>
  </si>
  <si>
    <t>Personnel Expenditures</t>
  </si>
  <si>
    <t>Program Staff Training Costs (Budget Allocation)</t>
  </si>
  <si>
    <t>Program Staff Training Expenditures</t>
  </si>
  <si>
    <t>Services and Supplies Costs (Budget Allocation)</t>
  </si>
  <si>
    <t>Services and Supplies Expenditures</t>
  </si>
  <si>
    <t>Capital Outlay Costs (Budget Allocation)</t>
  </si>
  <si>
    <t>Capital Outlay Expenditures</t>
  </si>
  <si>
    <t>Admin Costs (Budget Allocation)</t>
  </si>
  <si>
    <t>Administrative Expenditures</t>
  </si>
  <si>
    <t>Calculated Total Costs (Total Budget)</t>
  </si>
  <si>
    <t>Total Expenditure</t>
  </si>
  <si>
    <t>Screening Assessments Expenditures</t>
  </si>
  <si>
    <t>Comp BH Needs Assessment Expenditures</t>
  </si>
  <si>
    <t>Low Barrier Substance Use Treatment Expenditures</t>
  </si>
  <si>
    <t>Peer Support, Mentoring, etc. Expenditures</t>
  </si>
  <si>
    <t>Housing Services Expenditures</t>
  </si>
  <si>
    <t>Harm Reduction Intervention Expenditures</t>
  </si>
  <si>
    <t>Supported Employment Expenditures</t>
  </si>
  <si>
    <t>Grant Funds Remaining</t>
  </si>
  <si>
    <t>Budget Table vs. Grant Agreement Variance</t>
  </si>
  <si>
    <t>Harney</t>
  </si>
  <si>
    <t>Symmetry Care, Inc.</t>
  </si>
  <si>
    <t>Yes</t>
  </si>
  <si>
    <t>N/A</t>
  </si>
  <si>
    <t>No MOU Required</t>
  </si>
  <si>
    <t>Jefferson</t>
  </si>
  <si>
    <t>BestCare Treatment Services, Inc.</t>
  </si>
  <si>
    <t>Gilliam</t>
  </si>
  <si>
    <t>Community Counseling Solutions</t>
  </si>
  <si>
    <t>Boulder Care, Inc.</t>
  </si>
  <si>
    <t>Grant</t>
  </si>
  <si>
    <t>Wheeler</t>
  </si>
  <si>
    <t>Morrow</t>
  </si>
  <si>
    <t>Lake</t>
  </si>
  <si>
    <t>Lake Health District</t>
  </si>
  <si>
    <t>Sherman</t>
  </si>
  <si>
    <t>Baker</t>
  </si>
  <si>
    <t>New Directions NW</t>
  </si>
  <si>
    <t>New Directions Northwest, Inc.</t>
  </si>
  <si>
    <t>Curry</t>
  </si>
  <si>
    <t>Brookings Community Resource Response</t>
  </si>
  <si>
    <t>Adapt</t>
  </si>
  <si>
    <t>Mid-Columbia Center for Living</t>
  </si>
  <si>
    <t>Umatilla</t>
  </si>
  <si>
    <t>Eastern Oregon Alcoholism Foundation</t>
  </si>
  <si>
    <t>Crook</t>
  </si>
  <si>
    <t>Rimrock Trails Treatment Services</t>
  </si>
  <si>
    <t>Polk</t>
  </si>
  <si>
    <t>Polk County</t>
  </si>
  <si>
    <t>Eastern Oregon Center for Independent Living</t>
  </si>
  <si>
    <t>Youth ERA</t>
  </si>
  <si>
    <t>Washington</t>
  </si>
  <si>
    <t>Lutheran Community Services</t>
  </si>
  <si>
    <t>Lutheran Community Services Northwest</t>
  </si>
  <si>
    <t>LifeWorks NW</t>
  </si>
  <si>
    <t>Lifeworks NW</t>
  </si>
  <si>
    <t>Bridges to Change</t>
  </si>
  <si>
    <t>Bridges to Change, Inc.</t>
  </si>
  <si>
    <t>HIV Alliance</t>
  </si>
  <si>
    <t>CODA, Inc.</t>
  </si>
  <si>
    <t>Ideal Option</t>
  </si>
  <si>
    <t>Ideal Option PLLC</t>
  </si>
  <si>
    <t>Forest Grove Foundation</t>
  </si>
  <si>
    <t>Forest Grove Foundation, Inc.</t>
  </si>
  <si>
    <t>Marion</t>
  </si>
  <si>
    <t>Bridgeway</t>
  </si>
  <si>
    <t>Bridgeway Recovery Services, Inc.</t>
  </si>
  <si>
    <t>The Recovery Gym (Alano Club)</t>
  </si>
  <si>
    <t>The Alano Club of Portland, Oregon</t>
  </si>
  <si>
    <t>Sequoia Mental Health</t>
  </si>
  <si>
    <t>Sequoia Mental Health Services, Inc.</t>
  </si>
  <si>
    <t>Virginia Garcia Memorial Health</t>
  </si>
  <si>
    <t>Virginia Garcia Memorial Health Center</t>
  </si>
  <si>
    <t>Phoenix Rising Transitions</t>
  </si>
  <si>
    <t>Phoenix Rising</t>
  </si>
  <si>
    <t>NW Instituto Latino</t>
  </si>
  <si>
    <t>Northwest Instituto Latino De Adicciones</t>
  </si>
  <si>
    <t>Morrison Child and Family Services</t>
  </si>
  <si>
    <t>The Miracles Club</t>
  </si>
  <si>
    <t>The Mental Health Association of Oregon</t>
  </si>
  <si>
    <t>The Mental Health &amp; Addiction Association of Oregon</t>
  </si>
  <si>
    <t>The 4th Dimension Recovery Center</t>
  </si>
  <si>
    <t>Iron Tribe Network</t>
  </si>
  <si>
    <t>Hood River</t>
  </si>
  <si>
    <t>Hood River County</t>
  </si>
  <si>
    <t>Hood River County Health Dept.</t>
  </si>
  <si>
    <t>Hood River County Health Department</t>
  </si>
  <si>
    <t>Marion County</t>
  </si>
  <si>
    <t>Marion County Health and Human Services</t>
  </si>
  <si>
    <t>One Community Health</t>
  </si>
  <si>
    <t>The Pathfinder Network</t>
  </si>
  <si>
    <t>Pathfinders of Oregon</t>
  </si>
  <si>
    <t>Providence Hood River</t>
  </si>
  <si>
    <t>Providence Hood River Memorial Hospital</t>
  </si>
  <si>
    <t>Benton</t>
  </si>
  <si>
    <t>Family Recovery, Inc.</t>
  </si>
  <si>
    <t>Benton County Health Department</t>
  </si>
  <si>
    <t>Family Tree Relief Nursery</t>
  </si>
  <si>
    <t>CHANCE</t>
  </si>
  <si>
    <t>CHANCE LLC</t>
  </si>
  <si>
    <t>Pathfinder Clubhouse</t>
  </si>
  <si>
    <t>Columbia</t>
  </si>
  <si>
    <t>Columbia County</t>
  </si>
  <si>
    <t>Columbia Community Mental Health</t>
  </si>
  <si>
    <t>Corvallis Housing First</t>
  </si>
  <si>
    <t>Medicine Wheel Recovery</t>
  </si>
  <si>
    <t>Medicine Wheel Recovery Services</t>
  </si>
  <si>
    <t>Wallowa</t>
  </si>
  <si>
    <t>Washington County Behavioral Health Division</t>
  </si>
  <si>
    <t>Washington County Public Health</t>
  </si>
  <si>
    <t>Wallowa Valley Center for Wellness</t>
  </si>
  <si>
    <t>MetroPlus Association</t>
  </si>
  <si>
    <t>Addiction Counselor Certification Board of Oregon, Inc.</t>
  </si>
  <si>
    <t>Wasco</t>
  </si>
  <si>
    <t>Give them WINGS</t>
  </si>
  <si>
    <t>Give them WINGS, Incorporated</t>
  </si>
  <si>
    <t>Youth Empowerment Shelter</t>
  </si>
  <si>
    <t>North Central Public Health District</t>
  </si>
  <si>
    <t>Douglas</t>
  </si>
  <si>
    <t>Union</t>
  </si>
  <si>
    <t>Center for Human Development</t>
  </si>
  <si>
    <t>Center for Human Development, Inc.</t>
  </si>
  <si>
    <t>Yamhill</t>
  </si>
  <si>
    <t>Yamhill County</t>
  </si>
  <si>
    <t>Providence Newberg Medical Center</t>
  </si>
  <si>
    <t>Virginia Garcia Clinic</t>
  </si>
  <si>
    <t>Yamhill Community Action Partnership</t>
  </si>
  <si>
    <t>Yamhill County HHS</t>
  </si>
  <si>
    <t>Recovery Works NW</t>
  </si>
  <si>
    <t>Recovery Works NW LLC</t>
  </si>
  <si>
    <t>Provoking Hope</t>
  </si>
  <si>
    <t>Yamhill Valley Treatment</t>
  </si>
  <si>
    <t>Encompass Yamhill Valley</t>
  </si>
  <si>
    <t>Clackamas</t>
  </si>
  <si>
    <t>Volunteers of America Oregon</t>
  </si>
  <si>
    <t>Volunteers of America Oregon, Inc.</t>
  </si>
  <si>
    <t>Tillamook</t>
  </si>
  <si>
    <t>Tillamook Family Counseling</t>
  </si>
  <si>
    <t>Tillamook Family Counseling Center</t>
  </si>
  <si>
    <t>Cascadia Behavioral Healthcare, Inc.</t>
  </si>
  <si>
    <t>Josephine</t>
  </si>
  <si>
    <t>Grace Roots</t>
  </si>
  <si>
    <t>Grants Pass Sobering Center</t>
  </si>
  <si>
    <t>Grants Pass Sobering Center, Inc.</t>
  </si>
  <si>
    <t>Tillamook Serenity Club</t>
  </si>
  <si>
    <t>Harmony Academy Recovery</t>
  </si>
  <si>
    <t>Coos</t>
  </si>
  <si>
    <t>Adventist Health Tillamook</t>
  </si>
  <si>
    <t>Rinehart Clinic and Pharmacy</t>
  </si>
  <si>
    <t>Nehalem Bay Health Center and Pharmacy</t>
  </si>
  <si>
    <t>Max's Mission</t>
  </si>
  <si>
    <t>Bay Area First Step Inc.</t>
  </si>
  <si>
    <t>OnTrack, Inc.</t>
  </si>
  <si>
    <t>Options for Southern Oregon, Inc.</t>
  </si>
  <si>
    <t>The Family Nurturing Center</t>
  </si>
  <si>
    <t>New Avenues for Youth</t>
  </si>
  <si>
    <t>New Avenues for Youth, Inc.</t>
  </si>
  <si>
    <t>CARE</t>
  </si>
  <si>
    <t>LifeStance</t>
  </si>
  <si>
    <t>LifeStance Health</t>
  </si>
  <si>
    <t>Coos Health &amp; Wellness</t>
  </si>
  <si>
    <t>Coos County  Health &amp; Wellness Division</t>
  </si>
  <si>
    <t>Northwest Family Services</t>
  </si>
  <si>
    <t>Outside In</t>
  </si>
  <si>
    <t>Parrott Creek Child &amp; Family Services</t>
  </si>
  <si>
    <t>Parrott Creek Child &amp; Family Services, Inc.</t>
  </si>
  <si>
    <t>Transcending Hope</t>
  </si>
  <si>
    <t>Tillamook County Community Health</t>
  </si>
  <si>
    <t>Malheur</t>
  </si>
  <si>
    <t>Origins Faith Community Outreach Initiative (OFCOI)</t>
  </si>
  <si>
    <t>Origins Faith Community (Outreach Initiative)</t>
  </si>
  <si>
    <t>Deschutes</t>
  </si>
  <si>
    <t>Deschutes County Health Services</t>
  </si>
  <si>
    <t>Deschutes County</t>
  </si>
  <si>
    <t>Healing Reins Therapeutic Riding Center</t>
  </si>
  <si>
    <t>Healing Reins Therapeutic Riding Center, Inc.</t>
  </si>
  <si>
    <t>Lifeways</t>
  </si>
  <si>
    <t>Lifeways, Inc.</t>
  </si>
  <si>
    <t>MetroPlus Association of Addiction Peer Professionals</t>
  </si>
  <si>
    <t>Linn</t>
  </si>
  <si>
    <t>Samaritan Health Services</t>
  </si>
  <si>
    <t>Samaritan Health Services, Inc.</t>
  </si>
  <si>
    <t>Clatsop</t>
  </si>
  <si>
    <t>Clatsop Behavioral Healthcare</t>
  </si>
  <si>
    <t>Clatsop Community Action</t>
  </si>
  <si>
    <t>Helping Hands Re-Entry and Outreach</t>
  </si>
  <si>
    <t>Clatsop County Public Health</t>
  </si>
  <si>
    <t>Clatsop County Department of Public Health</t>
  </si>
  <si>
    <t>Community Services Consortium</t>
  </si>
  <si>
    <t>Faith, Hope and Charity, Inc. (FHC)</t>
  </si>
  <si>
    <t>FHC Faith, Hope, &amp; Charity, Inc.</t>
  </si>
  <si>
    <t>Albany Comprehensive Treatment (CRC Health OR)</t>
  </si>
  <si>
    <t>Albany Comprehensive Treatment</t>
  </si>
  <si>
    <t>Providence Seaside Hosp. Foundation</t>
  </si>
  <si>
    <t>Providence Seaside Hospital Foundation</t>
  </si>
  <si>
    <t>Addiction Counseling and Education Services (Emergence)</t>
  </si>
  <si>
    <t>Addiction Counseling and Education Services</t>
  </si>
  <si>
    <t>Lane</t>
  </si>
  <si>
    <t>Lane BHRN #2 (ONCE)</t>
  </si>
  <si>
    <t>White Bird Clinic</t>
  </si>
  <si>
    <t>Lane BHRN #1</t>
  </si>
  <si>
    <t>OSLC Developments, Inc.</t>
  </si>
  <si>
    <t>Veteran's Legacy</t>
  </si>
  <si>
    <t>South Lane Mental Health Services, Inc.</t>
  </si>
  <si>
    <t>TransPonder</t>
  </si>
  <si>
    <t>Laurel Hill Center</t>
  </si>
  <si>
    <t>Looking Glass Community Services</t>
  </si>
  <si>
    <t>Restored Connections Peer Center</t>
  </si>
  <si>
    <t>Lane BHRN #3</t>
  </si>
  <si>
    <t>Centro Latino Americano</t>
  </si>
  <si>
    <t>Community Outreach Through Radical Empowerment (CORE)</t>
  </si>
  <si>
    <t>Community Outreach Through Radical Empowerment</t>
  </si>
  <si>
    <t>Housing Our Veterans</t>
  </si>
  <si>
    <t>Housing Our Veterans, Inc.</t>
  </si>
  <si>
    <t>Lane BHRN #2 (ONCE), Lane BHRN #3</t>
  </si>
  <si>
    <t>Shelter Care</t>
  </si>
  <si>
    <t>ShelterCare</t>
  </si>
  <si>
    <t>Klamath</t>
  </si>
  <si>
    <t>Center for Family Development</t>
  </si>
  <si>
    <t>Center for Family Development, Inc.</t>
  </si>
  <si>
    <t>Daisy C.H.A.I.N.</t>
  </si>
  <si>
    <t>Daisy C.H.A.I.N. Creating Healthy Alliances in New-Mothering</t>
  </si>
  <si>
    <t>Klamath Basin Behavioral Health (dba of Klamath CFT)</t>
  </si>
  <si>
    <t>Klamath Basin Behavioral Health</t>
  </si>
  <si>
    <t>Red is the Road to Wellness</t>
  </si>
  <si>
    <t>Transformations</t>
  </si>
  <si>
    <t>Transformations Wellness Center</t>
  </si>
  <si>
    <t>The Stronghold</t>
  </si>
  <si>
    <t>The Stronghold- A Culturally and Responsive Peer Support Program</t>
  </si>
  <si>
    <t>Multnomah</t>
  </si>
  <si>
    <t>Indigeninity BHRN Providers</t>
  </si>
  <si>
    <t>Sovalti LLC</t>
  </si>
  <si>
    <t>Sovalti L.L.C.</t>
  </si>
  <si>
    <t>Just Men In Recovery</t>
  </si>
  <si>
    <t>No Wrong Door BHRN Providers</t>
  </si>
  <si>
    <t>Prism Health</t>
  </si>
  <si>
    <t>The Everly Project</t>
  </si>
  <si>
    <t>The Marie Equi Institute</t>
  </si>
  <si>
    <t>Alano Club of Portland</t>
  </si>
  <si>
    <t>Indigeninity BHRN Providers, Latino/a/x Multnomah County BHRN, No Wrong Door BHRN Providers</t>
  </si>
  <si>
    <t>SE Works Inc</t>
  </si>
  <si>
    <t>SE Works Inc.</t>
  </si>
  <si>
    <t>East Multnomah BHRN Providers, Indigeninity BHRN Providers</t>
  </si>
  <si>
    <t>WomenFirst Transition &amp; Referral Center</t>
  </si>
  <si>
    <t>WomenFirst Reentry Transition Center</t>
  </si>
  <si>
    <t>OHSU, Addiction and Complex Pain</t>
  </si>
  <si>
    <t>OHSU, Partnership Project</t>
  </si>
  <si>
    <t>Latino/a/x Multnomah County BHRN</t>
  </si>
  <si>
    <t>Indigeninity BHRN Providers, Latino/a/x Multnomah County BHRN</t>
  </si>
  <si>
    <t>Fresh-Out Community Based Re-Entry Program</t>
  </si>
  <si>
    <t>Fresh Out Community Based Reentry Program</t>
  </si>
  <si>
    <t>East Multnomah BHRN Providers</t>
  </si>
  <si>
    <t>Going Home II</t>
  </si>
  <si>
    <t>East Multnomah BHRN Providers, No Wrong Door BHRN Providers, Latino/a/x Multnomah County BHRN</t>
  </si>
  <si>
    <t>Painted Horse Recovery</t>
  </si>
  <si>
    <t>Project Patchwork</t>
  </si>
  <si>
    <t>Project Quest (Quest Center for Integrative Health)</t>
  </si>
  <si>
    <t>Project Quest</t>
  </si>
  <si>
    <t>Juntos LLC</t>
  </si>
  <si>
    <t>Juntos, LLC</t>
  </si>
  <si>
    <t>Oregon Change Clinic</t>
  </si>
  <si>
    <t>Oregon Change Clinic, LLC</t>
  </si>
  <si>
    <t>Providence Portland Medical Foundation</t>
  </si>
  <si>
    <t>East Multnomah BHRN Providers, No Wrong Door BHRN Providers, Latino/a/x Multnomah County BHRN, Indigeninity BHRN Providers</t>
  </si>
  <si>
    <t>Central City Concern Puentes</t>
  </si>
  <si>
    <t>Central City Concern</t>
  </si>
  <si>
    <t>East Multnomah BHRN Providers, No Wrong Door BHRN Providers</t>
  </si>
  <si>
    <t>Cascadia Health</t>
  </si>
  <si>
    <t>Bright Transitions</t>
  </si>
  <si>
    <t>Bright Transition LLC</t>
  </si>
  <si>
    <t>Raphael House of Portland</t>
  </si>
  <si>
    <t>Yasiin's Luv LLC</t>
  </si>
  <si>
    <t>Portland Street Medicine</t>
  </si>
  <si>
    <t>The Insight Alliance</t>
  </si>
  <si>
    <t>Lincoln</t>
  </si>
  <si>
    <t>Lincoln County BHRN #2</t>
  </si>
  <si>
    <t>Phoenix Wellness Center LLC</t>
  </si>
  <si>
    <t>Lincoln County BHRN #1</t>
  </si>
  <si>
    <t>Confederated Tribes of the Siletz</t>
  </si>
  <si>
    <t>The Confederated Tribes of Siletz Indians</t>
  </si>
  <si>
    <t>Samaritan Treatment &amp; Recovery</t>
  </si>
  <si>
    <t>Samaritan Health Services, Inc</t>
  </si>
  <si>
    <t>Lincoln County BHRN #1, Lincoln County BHRN #2</t>
  </si>
  <si>
    <t>Lincoln County Health &amp; Human Services Program</t>
  </si>
  <si>
    <t>Lincoln County HHS</t>
  </si>
  <si>
    <t>Coastal Phoenix Rising (NW Coastal Housing)</t>
  </si>
  <si>
    <t>Coastal Phoenix Rising, Inc.</t>
  </si>
  <si>
    <t>Jackson</t>
  </si>
  <si>
    <t>Jackson County</t>
  </si>
  <si>
    <t>Options for Homeless Residents of Ashland</t>
  </si>
  <si>
    <t>Oasis Center of Rogue Valley</t>
  </si>
  <si>
    <t>Oasis Center of the Rogue Valley</t>
  </si>
  <si>
    <t>Compass House</t>
  </si>
  <si>
    <t>Compass House, Inc.</t>
  </si>
  <si>
    <t>Stabbin' Wagon</t>
  </si>
  <si>
    <t>Stabbin Wagon</t>
  </si>
  <si>
    <t>Reclaiming Lives</t>
  </si>
  <si>
    <t>Community Works</t>
  </si>
  <si>
    <t>Community Works, Inc.</t>
  </si>
  <si>
    <t>La Clinica</t>
  </si>
  <si>
    <t>La Clinica del Valle Family Health Center, Inc</t>
  </si>
  <si>
    <t>ColumbiaCare Services</t>
  </si>
  <si>
    <t>ColumbiaCare Services, Inc.</t>
  </si>
  <si>
    <t>Addictions Recovery Center, Inc.</t>
  </si>
  <si>
    <t>Tribal</t>
  </si>
  <si>
    <t>Warm Springs</t>
  </si>
  <si>
    <t>NARA</t>
  </si>
  <si>
    <t>Native American Rehabilitation Association of the Northwest dba NARA NW</t>
  </si>
  <si>
    <t>Coquille Indian Tribe</t>
  </si>
  <si>
    <t>Coquille Indian Tribe, Inc.</t>
  </si>
  <si>
    <t>Siletz</t>
  </si>
  <si>
    <t>Burns Paiute Tribe</t>
  </si>
  <si>
    <t>Burns Paiute Tribe Foundation</t>
  </si>
  <si>
    <t>Grand Ronde</t>
  </si>
  <si>
    <t>Confederated Tribes of the Grand Ronde</t>
  </si>
  <si>
    <t>CT Coos, Lower Umpqua, and Siuslaw</t>
  </si>
  <si>
    <t>Klamath Tribes</t>
  </si>
  <si>
    <t>Cow Creek</t>
  </si>
  <si>
    <t>NPAIHB</t>
  </si>
  <si>
    <t>Jackson County Health &amp; Human Services</t>
  </si>
  <si>
    <t>East Multnomah BHRN Providers, Latino/a/x Multnomah County BHRN</t>
  </si>
  <si>
    <t>Rogue Community Health</t>
  </si>
  <si>
    <t>Informational Data</t>
  </si>
  <si>
    <t>Section A: Costs by Budget Area</t>
  </si>
  <si>
    <t>Section B: Costs by Service Area</t>
  </si>
  <si>
    <t>Section C: Narrative</t>
  </si>
  <si>
    <t>Section D: Certification Information</t>
  </si>
  <si>
    <t>BHRN Partner Name</t>
  </si>
  <si>
    <t>Grant Agreement Number</t>
  </si>
  <si>
    <t>Last Day of Reporting Quarter</t>
  </si>
  <si>
    <t>Admin Costs</t>
  </si>
  <si>
    <t>Personnel Costs Narrative</t>
  </si>
  <si>
    <t>Program Staff Training Costs Narrative</t>
  </si>
  <si>
    <t>Services and Supplies Costs Narrative</t>
  </si>
  <si>
    <t>Capital Outlay Costs Narrative</t>
  </si>
  <si>
    <t>Admin Costs Narrative</t>
  </si>
  <si>
    <t>Screening Assessments Narrative</t>
  </si>
  <si>
    <t>Comprehensive Behavioral Health Needs Assessment Narrative</t>
  </si>
  <si>
    <t>Low Barrier Substance Use Disorder (SUD) Treatment Narrative</t>
  </si>
  <si>
    <t>Peer support, Mentoring, and Recovery Services  Narrative</t>
  </si>
  <si>
    <t>Housing Services Narrative</t>
  </si>
  <si>
    <t>Harm Reduction Intervention Narrative</t>
  </si>
  <si>
    <t>Supported Employment  Narrative</t>
  </si>
  <si>
    <t>Prepared By:</t>
  </si>
  <si>
    <t>Authorized Agent Signature:</t>
  </si>
  <si>
    <t>Date</t>
  </si>
  <si>
    <t>N</t>
  </si>
  <si>
    <t>Y</t>
  </si>
  <si>
    <t>Boulder Care Provider Group, P.A.</t>
  </si>
  <si>
    <t>Addictions Recovery Center</t>
  </si>
  <si>
    <t>Active Grant</t>
  </si>
  <si>
    <t>Date Grant Inactive</t>
  </si>
  <si>
    <t>Reporting Period</t>
  </si>
  <si>
    <t>Personnel Costs 
Include detailed position titles and FTEs that were funded this quarter by the M110 grant.</t>
  </si>
  <si>
    <t>New Hires</t>
  </si>
  <si>
    <t>Please list any new vehicle or building purchases this quarter</t>
  </si>
  <si>
    <t>Buildings</t>
  </si>
  <si>
    <t>Vehicles</t>
  </si>
  <si>
    <r>
      <t xml:space="preserve">This expenditure report is submitted quarterly, and documents cumulative expenses incurred for the M110 contract. 
</t>
    </r>
    <r>
      <rPr>
        <b/>
        <sz val="18"/>
        <color rgb="FFFF0000"/>
        <rFont val="Calibri"/>
        <family val="2"/>
      </rPr>
      <t xml:space="preserve">
</t>
    </r>
    <r>
      <rPr>
        <b/>
        <sz val="18"/>
        <rFont val="Calibri"/>
        <family val="2"/>
      </rPr>
      <t xml:space="preserve">• Please DO NOT use any previous version of the Expenditure Report Template. 
</t>
    </r>
    <r>
      <rPr>
        <sz val="18"/>
        <color rgb="FF000000"/>
        <rFont val="Calibri"/>
        <family val="2"/>
      </rPr>
      <t xml:space="preserve">
</t>
    </r>
  </si>
  <si>
    <t>Short Form</t>
  </si>
  <si>
    <t xml:space="preserve">1. Verify that you have entered in your Grant Agreement number.
2. Verify that Section A: Total Expenditures agrees to Section B: Total Expenditures.
3. Verify that all applicable blue highlighted cells have been filled in and are accurate.
</t>
  </si>
  <si>
    <t>Expenditures Reported to Date</t>
  </si>
  <si>
    <t>Percentage Spent to Date</t>
  </si>
  <si>
    <r>
      <rPr>
        <b/>
        <u/>
        <sz val="18"/>
        <color rgb="FF000000"/>
        <rFont val="Calibri"/>
        <family val="2"/>
      </rPr>
      <t xml:space="preserve">Please complete the following:
</t>
    </r>
    <r>
      <rPr>
        <sz val="18"/>
        <color rgb="FF000000"/>
        <rFont val="Calibri"/>
        <family val="2"/>
      </rPr>
      <t xml:space="preserve">• Grantee Agreement # 
• Your Contract Not-to-Exceed Amount, BHRN Name, and Organization Name will automatically populate. </t>
    </r>
    <r>
      <rPr>
        <b/>
        <u/>
        <sz val="18"/>
        <color rgb="FF000000"/>
        <rFont val="Calibri"/>
        <family val="2"/>
      </rPr>
      <t xml:space="preserve">
Section A: M110 EXPENDITURES BY BUDGET CATEGORY 
</t>
    </r>
    <r>
      <rPr>
        <u/>
        <sz val="18"/>
        <color rgb="FF000000"/>
        <rFont val="Calibri"/>
        <family val="2"/>
      </rPr>
      <t>Totals represent what you have spent to accomplish your M110 program regardless of service area.</t>
    </r>
    <r>
      <rPr>
        <b/>
        <u/>
        <sz val="18"/>
        <color rgb="FF000000"/>
        <rFont val="Calibri"/>
        <family val="2"/>
      </rPr>
      <t xml:space="preserve">
</t>
    </r>
    <r>
      <rPr>
        <sz val="18"/>
        <color rgb="FF000000"/>
        <rFont val="Calibri"/>
        <family val="2"/>
      </rPr>
      <t xml:space="preserve">• Enter your total personnel costs for your M110 funded program including Personnel (Salaries) and Fringe Benefits
• Enter your all training expenses in Program Staff Training Costs
• Enter the total cost of services provided and supplies purchased for your program in  Services and Supplies Costs
• Enter any Capital Outlay expenses you had in the quarter
• Enter any Administrative Costs in the quarter
</t>
    </r>
    <r>
      <rPr>
        <b/>
        <u/>
        <sz val="18"/>
        <color rgb="FF000000"/>
        <rFont val="Calibri"/>
        <family val="2"/>
      </rPr>
      <t xml:space="preserve">
Section B: M110 EXPENDITURES BY SERVICE AREA
</t>
    </r>
    <r>
      <rPr>
        <u/>
        <sz val="18"/>
        <color rgb="FF000000"/>
        <rFont val="Calibri"/>
        <family val="2"/>
      </rPr>
      <t>Service Areas are the categories in which your program activities fall regardless of expense type. You only need to report expenditures for the services areas you were funded for.</t>
    </r>
    <r>
      <rPr>
        <b/>
        <u/>
        <sz val="18"/>
        <color rgb="FF000000"/>
        <rFont val="Calibri"/>
        <family val="2"/>
      </rPr>
      <t xml:space="preserve">
</t>
    </r>
    <r>
      <rPr>
        <sz val="18"/>
        <color rgb="FF000000"/>
        <rFont val="Calibri"/>
        <family val="2"/>
      </rPr>
      <t xml:space="preserve">• Enter Section A expenditures to the appropriate Service Area:
            • Screening Assessments
            • Comprehensive Behavioral Health Needs Assessment
            • Low Barrier Substance Use Disorder (SUD) Treatment
            • Peer Support, Mentoring, and recovery services
            • Housing Services
            • Harm Reduction Intervention
            • Supported Employment
</t>
    </r>
    <r>
      <rPr>
        <b/>
        <sz val="18"/>
        <color rgb="FF000000"/>
        <rFont val="Calibri"/>
        <family val="2"/>
      </rPr>
      <t>• Note:</t>
    </r>
    <r>
      <rPr>
        <sz val="18"/>
        <color rgb="FF000000"/>
        <rFont val="Calibri"/>
        <family val="2"/>
      </rPr>
      <t xml:space="preserve"> If the file has red numbers in either section total, then Section A: Budget Totals are not balanced with Section B: Services Totals. Please revise the entered blue cells until Section A: Budget Totals match Section B: Service B: Services Totals. </t>
    </r>
  </si>
  <si>
    <r>
      <t xml:space="preserve">Please complete the following:
• Narrative Explanation of expenditures. This tab requires you to provide a detailed description of your expenditures in the reporting period, broken down by budget and service categories. The narrative section of the report allows you to tell the story of how you used M110 funding in the previous quarter and can include sucess stories, challenges, and reflections of the impact M110 funds are having on your community. 
Please do NOT reiterate the amounts in the Expenditure Report tab.  
</t>
    </r>
    <r>
      <rPr>
        <u/>
        <sz val="18"/>
        <color rgb="FF000000"/>
        <rFont val="Calibri"/>
        <family val="2"/>
      </rPr>
      <t xml:space="preserve">Please include detailed and specific information regarding how M110 funds were spent. 
</t>
    </r>
    <r>
      <rPr>
        <sz val="18"/>
        <color rgb="FF000000"/>
        <rFont val="Calibri"/>
        <family val="2"/>
      </rPr>
      <t>• Personnel: Please discuss your employees funded by M110. List position title, FTE, salary (including benefits or COLA increases).
• Program Staff Training: Did your employees need to be certified or have a certification that required continuing education units? Did you offer culturally specific training?
• Services and Supplies:  What were your client needs? List any direct service costs or supplies (i.e., contingency management, housing vouchers, food, transportation, etc.) purchased in the previous quarter.
• Capital Outlays: What were your costs associated with constructing housing units or renovating a building? Did you purchase a vehicle? Itemize these expenses.
• Admin Costs: List expenses related to service delivery (e.g., mileage, office rent, utilities, insurance, payroll, bookkeeping, HR, etc.).</t>
    </r>
  </si>
  <si>
    <t>Please complete the following:
• Complete prepared by and authorized agent signature boxes</t>
  </si>
  <si>
    <t>1. The attestation statements and check boxes have been removed, BHRN Partners are now required to sign the attestation to the statements above.
2. Please ensure Tab - ‘Certification’ is signed with a date stamp.</t>
  </si>
  <si>
    <t xml:space="preserve">Please list any newly hired position in the reporting quarter. Note: Please only list FTE, do not list employee names. </t>
  </si>
  <si>
    <t>Percent Paid</t>
  </si>
  <si>
    <t>Opportunities for Housing, Resources, &amp; Assistance, Inc.</t>
  </si>
  <si>
    <t>New Hire Narrative</t>
  </si>
  <si>
    <t>Building Narrative</t>
  </si>
  <si>
    <t>Vehicle Narrative</t>
  </si>
  <si>
    <t>4/1/24 - 6/30/24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</si>
</sst>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8" formatCode="&quot;$&quot;#,##0.00_);[Red]\(&quot;$&quot;#,##0.00\)"/>
    <numFmt numFmtId="44" formatCode="_(&quot;$&quot;* #,##0.00_);_(&quot;$&quot;* \(#,##0.00\);_(&quot;$&quot;* &quot;-&quot;??_);_(@_)"/>
    <numFmt numFmtId="43" formatCode="_(* #,##0.00_);_(* \(#,##0.00\);_(* &quot;-&quot;??_);_(@_)"/>
    <numFmt numFmtId="164" formatCode="[$-409]General"/>
    <numFmt numFmtId="165" formatCode="&quot;$&quot;#,##0.00"/>
    <numFmt numFmtId="166" formatCode="&quot;$&quot;#,##0.00_);[Red]\(&quot;$&quot;#,##0.00\);_(&quot;-&quot;??_);_(@_)"/>
    <numFmt numFmtId="167" formatCode="&quot;$&quot;#,##0.00;[Red]\(&quot;$&quot;#,##0.00\);_(&quot;-&quot;??_);_(@_)"/>
    <numFmt numFmtId="168" formatCode="[$-F800]dddd\,\ mmmm\ dd\,\ yyyy"/>
  </numFmts>
  <fonts count="27"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2"/>
      <color theme="1"/>
      <name val="Calibri"/>
      <family val="2"/>
      <scheme val="minor"/>
    </font>
    <font>
      <i/>
      <sz val="14"/>
      <color theme="1"/>
      <name val="Calibri"/>
      <family val="2"/>
      <scheme val="minor"/>
    </font>
    <font>
      <sz val="10"/>
      <name val="Arial"/>
      <family val="2"/>
    </font>
    <font>
      <sz val="11"/>
      <color rgb="FF000000"/>
      <name val="Calibri"/>
      <family val="2"/>
    </font>
    <font>
      <sz val="12"/>
      <color theme="1"/>
      <name val="Calibri"/>
      <family val="2"/>
      <scheme val="minor"/>
    </font>
    <font>
      <sz val="11"/>
      <color indexed="8"/>
      <name val="Calibri"/>
      <family val="2"/>
      <scheme val="minor"/>
    </font>
    <font>
      <b/>
      <sz val="12"/>
      <color theme="0"/>
      <name val="Calibri"/>
      <family val="2"/>
      <scheme val="minor"/>
    </font>
    <font>
      <b/>
      <sz val="18"/>
      <color theme="0"/>
      <name val="Calibri"/>
      <family val="2"/>
      <scheme val="minor"/>
    </font>
    <font>
      <sz val="18"/>
      <color theme="1"/>
      <name val="Calibri"/>
      <family val="2"/>
      <scheme val="minor"/>
    </font>
    <font>
      <b/>
      <sz val="18"/>
      <color theme="1"/>
      <name val="Calibri"/>
      <family val="2"/>
      <scheme val="minor"/>
    </font>
    <font>
      <sz val="18"/>
      <name val="Calibri"/>
      <family val="2"/>
      <scheme val="minor"/>
    </font>
    <font>
      <i/>
      <sz val="18"/>
      <color theme="1"/>
      <name val="Calibri"/>
      <family val="2"/>
      <scheme val="minor"/>
    </font>
    <font>
      <b/>
      <sz val="18"/>
      <name val="Calibri"/>
      <family val="2"/>
      <scheme val="minor"/>
    </font>
    <font>
      <sz val="18"/>
      <color rgb="FF000000"/>
      <name val="Calibri"/>
      <family val="2"/>
    </font>
    <font>
      <b/>
      <sz val="18"/>
      <color rgb="FFFF0000"/>
      <name val="Calibri"/>
      <family val="2"/>
    </font>
    <font>
      <b/>
      <sz val="18"/>
      <name val="Calibri"/>
      <family val="2"/>
    </font>
    <font>
      <sz val="18"/>
      <name val="Calibri"/>
      <family val="2"/>
    </font>
    <font>
      <b/>
      <u/>
      <sz val="18"/>
      <color rgb="FF000000"/>
      <name val="Calibri"/>
      <family val="2"/>
    </font>
    <font>
      <u/>
      <sz val="18"/>
      <color rgb="FF000000"/>
      <name val="Calibri"/>
      <family val="2"/>
    </font>
    <font>
      <b/>
      <sz val="18"/>
      <color rgb="FF000000"/>
      <name val="Calibri"/>
      <family val="2"/>
    </font>
    <font>
      <b/>
      <sz val="18"/>
      <color theme="0" tint="-4.9989318521683403E-2"/>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1"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rgb="FFDAEEF3"/>
        <bgColor indexed="64"/>
      </patternFill>
    </fill>
  </fills>
  <borders count="43">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s>
  <cellStyleXfs count="7">
    <xf numFmtId="0" fontId="0" fillId="0" borderId="0"/>
    <xf numFmtId="44" fontId="2" fillId="0" borderId="0" applyFont="0" applyFill="0" applyBorder="0" applyAlignment="0" applyProtection="0"/>
    <xf numFmtId="43" fontId="2" fillId="0" borderId="0" applyFont="0" applyFill="0" applyBorder="0" applyAlignment="0" applyProtection="0"/>
    <xf numFmtId="0" fontId="8" fillId="0" borderId="0"/>
    <xf numFmtId="164" fontId="9" fillId="0" borderId="0"/>
    <xf numFmtId="0" fontId="11" fillId="0" borderId="0"/>
    <xf numFmtId="9" fontId="2" fillId="0" borderId="0" applyFont="0" applyFill="0" applyBorder="0" applyAlignment="0" applyProtection="0"/>
  </cellStyleXfs>
  <cellXfs count="188">
    <xf numFmtId="0" fontId="0" fillId="0" borderId="0" xfId="0"/>
    <xf numFmtId="0" fontId="4" fillId="0" borderId="0" xfId="0" applyFont="1" applyFill="1" applyBorder="1" applyProtection="1"/>
    <xf numFmtId="0" fontId="1" fillId="4" borderId="9" xfId="2" applyNumberFormat="1" applyFont="1" applyFill="1" applyBorder="1" applyAlignment="1">
      <alignment horizontal="center" wrapText="1"/>
    </xf>
    <xf numFmtId="14" fontId="1" fillId="4" borderId="9" xfId="2" applyNumberFormat="1" applyFont="1" applyFill="1" applyBorder="1" applyAlignment="1">
      <alignment horizontal="center" wrapText="1"/>
    </xf>
    <xf numFmtId="0" fontId="4" fillId="0" borderId="0" xfId="0" applyFont="1" applyBorder="1" applyAlignment="1" applyProtection="1">
      <alignment horizontal="left"/>
    </xf>
    <xf numFmtId="0" fontId="10" fillId="0" borderId="0" xfId="0" applyFont="1"/>
    <xf numFmtId="0" fontId="10" fillId="0" borderId="0" xfId="0" applyFont="1" applyAlignment="1">
      <alignment vertical="top"/>
    </xf>
    <xf numFmtId="0" fontId="10" fillId="0" borderId="0" xfId="0" applyFont="1" applyAlignment="1">
      <alignment vertical="top" wrapText="1"/>
    </xf>
    <xf numFmtId="1" fontId="1" fillId="0" borderId="3" xfId="2" applyNumberFormat="1" applyFont="1" applyBorder="1" applyAlignment="1">
      <alignment horizontal="center" wrapText="1"/>
    </xf>
    <xf numFmtId="0" fontId="4" fillId="6" borderId="0" xfId="0" applyFont="1" applyFill="1" applyBorder="1" applyAlignment="1" applyProtection="1">
      <alignment horizontal="left" wrapText="1"/>
    </xf>
    <xf numFmtId="0" fontId="7" fillId="6" borderId="0" xfId="0" applyFont="1" applyFill="1" applyBorder="1" applyAlignment="1" applyProtection="1">
      <alignment horizontal="left"/>
    </xf>
    <xf numFmtId="0" fontId="4" fillId="6" borderId="0" xfId="0" applyFont="1" applyFill="1" applyBorder="1" applyAlignment="1" applyProtection="1">
      <alignment horizontal="right"/>
    </xf>
    <xf numFmtId="0" fontId="3" fillId="6" borderId="0" xfId="0" applyFont="1" applyFill="1" applyBorder="1" applyProtection="1"/>
    <xf numFmtId="0" fontId="4" fillId="6" borderId="0" xfId="0" applyFont="1" applyFill="1" applyBorder="1" applyProtection="1"/>
    <xf numFmtId="0" fontId="0" fillId="0" borderId="3" xfId="0" applyNumberFormat="1" applyBorder="1"/>
    <xf numFmtId="43" fontId="6" fillId="7" borderId="4" xfId="2" applyFont="1" applyFill="1" applyBorder="1" applyAlignment="1">
      <alignment horizontal="center" vertical="center" wrapText="1"/>
    </xf>
    <xf numFmtId="43" fontId="6" fillId="7" borderId="1" xfId="2" applyFont="1" applyFill="1" applyBorder="1" applyAlignment="1">
      <alignment horizontal="center" vertical="center" wrapText="1"/>
    </xf>
    <xf numFmtId="43" fontId="6" fillId="7" borderId="12" xfId="2" applyFont="1" applyFill="1" applyBorder="1" applyAlignment="1">
      <alignment horizontal="center" vertical="center" wrapText="1"/>
    </xf>
    <xf numFmtId="43" fontId="6" fillId="7" borderId="3" xfId="2" applyFont="1" applyFill="1" applyBorder="1" applyAlignment="1">
      <alignment horizontal="center" vertical="center" wrapText="1"/>
    </xf>
    <xf numFmtId="43" fontId="6" fillId="7" borderId="14" xfId="2" applyFont="1" applyFill="1" applyBorder="1" applyAlignment="1">
      <alignment horizontal="center" vertical="center" wrapText="1"/>
    </xf>
    <xf numFmtId="43" fontId="6" fillId="7" borderId="21" xfId="2" applyFont="1" applyFill="1" applyBorder="1" applyAlignment="1">
      <alignment horizontal="center" vertical="center" wrapText="1"/>
    </xf>
    <xf numFmtId="0" fontId="10" fillId="0" borderId="0" xfId="0" applyFont="1" applyFill="1" applyBorder="1" applyProtection="1"/>
    <xf numFmtId="0" fontId="4" fillId="0" borderId="0" xfId="0" applyFont="1" applyProtection="1"/>
    <xf numFmtId="0" fontId="3" fillId="6" borderId="0" xfId="0" applyFont="1" applyFill="1" applyBorder="1" applyAlignment="1" applyProtection="1">
      <alignment horizontal="left"/>
    </xf>
    <xf numFmtId="0" fontId="4" fillId="6" borderId="0" xfId="0" applyFont="1" applyFill="1" applyBorder="1" applyAlignment="1" applyProtection="1"/>
    <xf numFmtId="0" fontId="3" fillId="6" borderId="0" xfId="0" applyFont="1" applyFill="1" applyBorder="1" applyAlignment="1" applyProtection="1"/>
    <xf numFmtId="0" fontId="10" fillId="0" borderId="0" xfId="0" applyFont="1" applyProtection="1"/>
    <xf numFmtId="0" fontId="10" fillId="0" borderId="0" xfId="0" applyFont="1" applyFill="1" applyProtection="1"/>
    <xf numFmtId="0" fontId="4" fillId="0" borderId="0" xfId="0" applyFont="1" applyFill="1" applyProtection="1"/>
    <xf numFmtId="0" fontId="10" fillId="6" borderId="0" xfId="0" applyFont="1" applyFill="1" applyBorder="1" applyAlignment="1" applyProtection="1">
      <alignment horizontal="left" vertical="center"/>
    </xf>
    <xf numFmtId="0" fontId="10" fillId="6" borderId="0" xfId="0" applyFont="1" applyFill="1" applyBorder="1" applyProtection="1"/>
    <xf numFmtId="0" fontId="6" fillId="0" borderId="0" xfId="0" applyFont="1" applyAlignment="1" applyProtection="1">
      <alignment horizontal="left"/>
    </xf>
    <xf numFmtId="165" fontId="10" fillId="6" borderId="0" xfId="0" applyNumberFormat="1" applyFont="1" applyFill="1" applyBorder="1" applyAlignment="1" applyProtection="1">
      <alignment horizontal="left" vertical="center"/>
    </xf>
    <xf numFmtId="0" fontId="6" fillId="0" borderId="0" xfId="0" applyFont="1" applyProtection="1"/>
    <xf numFmtId="165" fontId="10" fillId="6" borderId="0" xfId="0" applyNumberFormat="1" applyFont="1" applyFill="1" applyBorder="1" applyAlignment="1" applyProtection="1">
      <alignment horizontal="right" vertical="center"/>
    </xf>
    <xf numFmtId="0" fontId="6" fillId="6" borderId="0" xfId="0" applyFont="1" applyFill="1" applyBorder="1" applyAlignment="1" applyProtection="1">
      <alignment horizontal="center"/>
    </xf>
    <xf numFmtId="0" fontId="4" fillId="0" borderId="0" xfId="0" applyFont="1" applyAlignment="1" applyProtection="1">
      <alignment wrapText="1"/>
    </xf>
    <xf numFmtId="0" fontId="10" fillId="6" borderId="0" xfId="0" applyFont="1" applyFill="1" applyBorder="1" applyAlignment="1" applyProtection="1">
      <alignment vertical="center"/>
    </xf>
    <xf numFmtId="0" fontId="4" fillId="0" borderId="0" xfId="0" applyFont="1" applyBorder="1" applyProtection="1"/>
    <xf numFmtId="0" fontId="10" fillId="0" borderId="0" xfId="0" applyFont="1" applyAlignment="1" applyProtection="1"/>
    <xf numFmtId="0" fontId="5" fillId="0" borderId="0" xfId="0" applyFont="1" applyFill="1" applyProtection="1"/>
    <xf numFmtId="0" fontId="6" fillId="0" borderId="0" xfId="0" applyFont="1" applyBorder="1" applyAlignment="1" applyProtection="1">
      <alignment horizontal="center"/>
    </xf>
    <xf numFmtId="14" fontId="0" fillId="0" borderId="3" xfId="0" applyNumberFormat="1" applyBorder="1"/>
    <xf numFmtId="2" fontId="0" fillId="0" borderId="3" xfId="0" applyNumberFormat="1" applyBorder="1"/>
    <xf numFmtId="2" fontId="0" fillId="0" borderId="30" xfId="0" applyNumberFormat="1" applyBorder="1"/>
    <xf numFmtId="2" fontId="0" fillId="0" borderId="11" xfId="0" applyNumberFormat="1" applyBorder="1"/>
    <xf numFmtId="1" fontId="1" fillId="0" borderId="1" xfId="2" applyNumberFormat="1" applyFont="1" applyBorder="1" applyAlignment="1">
      <alignment horizontal="center"/>
    </xf>
    <xf numFmtId="0" fontId="12" fillId="0" borderId="0" xfId="0" applyFont="1" applyFill="1" applyBorder="1" applyAlignment="1" applyProtection="1">
      <alignment vertical="center"/>
    </xf>
    <xf numFmtId="0" fontId="6" fillId="0" borderId="0" xfId="0" applyFont="1" applyAlignment="1" applyProtection="1">
      <alignment horizontal="right"/>
    </xf>
    <xf numFmtId="0" fontId="0" fillId="0" borderId="0" xfId="0" applyProtection="1"/>
    <xf numFmtId="0" fontId="6" fillId="0" borderId="0" xfId="0" applyFont="1" applyAlignment="1" applyProtection="1">
      <alignment horizontal="center"/>
    </xf>
    <xf numFmtId="44" fontId="0" fillId="0" borderId="3" xfId="0" applyNumberFormat="1" applyBorder="1"/>
    <xf numFmtId="0" fontId="10" fillId="9" borderId="25" xfId="0" quotePrefix="1" applyFont="1" applyFill="1" applyBorder="1" applyAlignment="1" applyProtection="1">
      <alignment vertical="top" wrapText="1"/>
      <protection locked="0"/>
    </xf>
    <xf numFmtId="0" fontId="10" fillId="9" borderId="40" xfId="0" quotePrefix="1" applyFont="1" applyFill="1" applyBorder="1" applyAlignment="1" applyProtection="1">
      <alignment vertical="top" wrapText="1"/>
      <protection locked="0"/>
    </xf>
    <xf numFmtId="0" fontId="10" fillId="0" borderId="0" xfId="0" applyFont="1" applyBorder="1"/>
    <xf numFmtId="0" fontId="13" fillId="8" borderId="38" xfId="0" applyFont="1" applyFill="1" applyBorder="1" applyAlignment="1">
      <alignment horizontal="center" wrapText="1"/>
    </xf>
    <xf numFmtId="0" fontId="14" fillId="6" borderId="0" xfId="0" applyFont="1" applyFill="1" applyProtection="1"/>
    <xf numFmtId="44" fontId="14" fillId="0" borderId="2" xfId="0" applyNumberFormat="1" applyFont="1" applyBorder="1" applyAlignment="1">
      <alignment horizontal="center" vertical="center" wrapText="1"/>
    </xf>
    <xf numFmtId="0" fontId="14" fillId="6" borderId="17" xfId="0" applyFont="1" applyFill="1" applyBorder="1" applyAlignment="1" applyProtection="1">
      <alignment horizontal="left" wrapText="1"/>
    </xf>
    <xf numFmtId="0" fontId="14" fillId="6" borderId="0" xfId="0" applyFont="1" applyFill="1" applyBorder="1" applyAlignment="1" applyProtection="1">
      <alignment horizontal="left" wrapText="1"/>
    </xf>
    <xf numFmtId="0" fontId="14" fillId="6" borderId="0" xfId="0" applyFont="1" applyFill="1" applyBorder="1" applyProtection="1"/>
    <xf numFmtId="0" fontId="14" fillId="6" borderId="16" xfId="0" applyFont="1" applyFill="1" applyBorder="1" applyProtection="1"/>
    <xf numFmtId="0" fontId="16" fillId="6" borderId="0" xfId="0" applyFont="1" applyFill="1" applyBorder="1" applyAlignment="1" applyProtection="1">
      <alignment horizontal="left"/>
    </xf>
    <xf numFmtId="0" fontId="14" fillId="0" borderId="0" xfId="0" applyFont="1" applyBorder="1" applyAlignment="1" applyProtection="1">
      <alignment horizontal="left"/>
    </xf>
    <xf numFmtId="0" fontId="16" fillId="6" borderId="0" xfId="0" applyFont="1" applyFill="1" applyBorder="1" applyProtection="1"/>
    <xf numFmtId="0" fontId="14" fillId="0" borderId="0" xfId="0" applyFont="1" applyBorder="1" applyAlignment="1" applyProtection="1">
      <alignment horizontal="right"/>
    </xf>
    <xf numFmtId="0" fontId="14" fillId="6" borderId="17" xfId="0" applyFont="1" applyFill="1" applyBorder="1" applyProtection="1"/>
    <xf numFmtId="0" fontId="15" fillId="6" borderId="0" xfId="0" applyFont="1" applyFill="1" applyBorder="1" applyAlignment="1" applyProtection="1">
      <alignment horizontal="left"/>
    </xf>
    <xf numFmtId="0" fontId="15" fillId="6" borderId="0" xfId="0" applyFont="1" applyFill="1" applyBorder="1" applyProtection="1"/>
    <xf numFmtId="0" fontId="17" fillId="6" borderId="0" xfId="0" applyFont="1" applyFill="1" applyBorder="1" applyAlignment="1" applyProtection="1">
      <alignment horizontal="left"/>
    </xf>
    <xf numFmtId="0" fontId="14" fillId="6" borderId="18" xfId="0" applyFont="1" applyFill="1" applyBorder="1" applyProtection="1"/>
    <xf numFmtId="0" fontId="15" fillId="6" borderId="19" xfId="0" applyFont="1" applyFill="1" applyBorder="1" applyProtection="1"/>
    <xf numFmtId="0" fontId="17" fillId="6" borderId="19" xfId="0" applyFont="1" applyFill="1" applyBorder="1" applyAlignment="1" applyProtection="1">
      <alignment horizontal="left"/>
    </xf>
    <xf numFmtId="0" fontId="14" fillId="6" borderId="19" xfId="0" applyFont="1" applyFill="1" applyBorder="1" applyProtection="1"/>
    <xf numFmtId="0" fontId="14" fillId="6" borderId="20" xfId="0" applyFont="1" applyFill="1" applyBorder="1" applyProtection="1"/>
    <xf numFmtId="0" fontId="13" fillId="8" borderId="8" xfId="0" applyFont="1" applyFill="1" applyBorder="1" applyAlignment="1" applyProtection="1">
      <alignment horizontal="center" wrapText="1"/>
    </xf>
    <xf numFmtId="0" fontId="13" fillId="8" borderId="9" xfId="0" applyFont="1" applyFill="1" applyBorder="1" applyAlignment="1" applyProtection="1">
      <alignment horizontal="center"/>
    </xf>
    <xf numFmtId="0" fontId="14" fillId="2" borderId="24" xfId="0" applyFont="1" applyFill="1" applyBorder="1" applyAlignment="1" applyProtection="1">
      <alignment horizontal="center" vertical="center" wrapText="1"/>
    </xf>
    <xf numFmtId="0" fontId="16" fillId="2" borderId="26" xfId="0" applyFont="1" applyFill="1" applyBorder="1" applyAlignment="1" applyProtection="1">
      <alignment horizontal="center" vertical="center" wrapText="1"/>
    </xf>
    <xf numFmtId="0" fontId="16" fillId="2" borderId="27" xfId="0" applyFont="1" applyFill="1" applyBorder="1" applyAlignment="1" applyProtection="1">
      <alignment horizontal="center" vertical="center" wrapText="1"/>
    </xf>
    <xf numFmtId="0" fontId="16" fillId="2" borderId="39" xfId="0" applyFont="1" applyFill="1" applyBorder="1" applyAlignment="1" applyProtection="1">
      <alignment horizontal="center" vertical="center" wrapText="1"/>
    </xf>
    <xf numFmtId="0" fontId="14" fillId="2" borderId="26" xfId="0" applyFont="1" applyFill="1" applyBorder="1" applyAlignment="1" applyProtection="1">
      <alignment horizontal="center" vertical="center" wrapText="1"/>
    </xf>
    <xf numFmtId="0" fontId="15" fillId="0" borderId="4" xfId="0" applyFont="1" applyBorder="1" applyAlignment="1" applyProtection="1">
      <alignment horizontal="center"/>
    </xf>
    <xf numFmtId="0" fontId="14" fillId="5" borderId="7" xfId="0" applyFont="1" applyFill="1" applyBorder="1" applyAlignment="1" applyProtection="1">
      <alignment vertical="center"/>
    </xf>
    <xf numFmtId="0" fontId="14" fillId="2" borderId="6" xfId="0" applyFont="1" applyFill="1" applyBorder="1" applyAlignment="1" applyProtection="1">
      <alignment horizontal="left" vertical="center"/>
    </xf>
    <xf numFmtId="0" fontId="15" fillId="0" borderId="0" xfId="0" applyFont="1" applyAlignment="1" applyProtection="1">
      <alignment horizontal="right" vertical="center"/>
    </xf>
    <xf numFmtId="165" fontId="14" fillId="2" borderId="32" xfId="1" applyNumberFormat="1" applyFont="1" applyFill="1" applyBorder="1" applyAlignment="1">
      <alignment horizontal="centerContinuous" vertical="center"/>
    </xf>
    <xf numFmtId="0" fontId="15" fillId="0" borderId="0" xfId="0" applyFont="1" applyAlignment="1" applyProtection="1">
      <alignment horizontal="right"/>
    </xf>
    <xf numFmtId="0" fontId="15" fillId="2" borderId="3" xfId="0" applyFont="1" applyFill="1" applyBorder="1" applyAlignment="1" applyProtection="1">
      <alignment horizontal="center" vertical="center"/>
    </xf>
    <xf numFmtId="0" fontId="15" fillId="2" borderId="13" xfId="0" applyFont="1" applyFill="1" applyBorder="1" applyAlignment="1" applyProtection="1">
      <alignment vertical="center" wrapText="1"/>
    </xf>
    <xf numFmtId="0" fontId="15" fillId="2" borderId="20" xfId="0" applyFont="1" applyFill="1" applyBorder="1" applyAlignment="1" applyProtection="1">
      <alignment horizontal="center" vertical="center" wrapText="1"/>
    </xf>
    <xf numFmtId="0" fontId="18" fillId="2" borderId="3" xfId="0" applyFont="1" applyFill="1" applyBorder="1" applyAlignment="1" applyProtection="1">
      <alignment horizontal="center" vertical="center" wrapText="1"/>
    </xf>
    <xf numFmtId="0" fontId="15" fillId="2" borderId="32" xfId="0" quotePrefix="1" applyFont="1" applyFill="1" applyBorder="1" applyAlignment="1" applyProtection="1">
      <alignment horizontal="center"/>
    </xf>
    <xf numFmtId="0" fontId="14" fillId="2" borderId="36" xfId="0" applyFont="1" applyFill="1" applyBorder="1" applyAlignment="1" applyProtection="1">
      <alignment horizontal="left" vertical="center" wrapText="1" indent="1"/>
    </xf>
    <xf numFmtId="166" fontId="14" fillId="5" borderId="35" xfId="0" applyNumberFormat="1" applyFont="1" applyFill="1" applyBorder="1" applyAlignment="1" applyProtection="1">
      <alignment horizontal="right"/>
      <protection locked="0"/>
    </xf>
    <xf numFmtId="0" fontId="15" fillId="2" borderId="5" xfId="0" quotePrefix="1" applyFont="1" applyFill="1" applyBorder="1" applyAlignment="1" applyProtection="1">
      <alignment horizontal="center"/>
    </xf>
    <xf numFmtId="0" fontId="16" fillId="2" borderId="15" xfId="0" applyFont="1" applyFill="1" applyBorder="1" applyAlignment="1" applyProtection="1">
      <alignment horizontal="left" vertical="center" wrapText="1" indent="1"/>
    </xf>
    <xf numFmtId="166" fontId="14" fillId="5" borderId="5" xfId="0" applyNumberFormat="1" applyFont="1" applyFill="1" applyBorder="1" applyAlignment="1" applyProtection="1">
      <alignment horizontal="right"/>
      <protection locked="0"/>
    </xf>
    <xf numFmtId="166" fontId="14" fillId="5" borderId="32" xfId="0" applyNumberFormat="1" applyFont="1" applyFill="1" applyBorder="1" applyAlignment="1" applyProtection="1">
      <alignment horizontal="right"/>
      <protection locked="0"/>
    </xf>
    <xf numFmtId="166" fontId="14" fillId="5" borderId="34" xfId="0" applyNumberFormat="1" applyFont="1" applyFill="1" applyBorder="1" applyAlignment="1" applyProtection="1">
      <alignment horizontal="right"/>
      <protection locked="0"/>
    </xf>
    <xf numFmtId="0" fontId="16" fillId="2" borderId="37" xfId="0" applyFont="1" applyFill="1" applyBorder="1" applyAlignment="1" applyProtection="1">
      <alignment horizontal="left" vertical="center" wrapText="1" indent="1"/>
    </xf>
    <xf numFmtId="0" fontId="14" fillId="2" borderId="3" xfId="0" quotePrefix="1" applyFont="1" applyFill="1" applyBorder="1" applyAlignment="1" applyProtection="1">
      <alignment horizontal="center"/>
    </xf>
    <xf numFmtId="0" fontId="15" fillId="2" borderId="1" xfId="0" applyFont="1" applyFill="1" applyBorder="1" applyAlignment="1" applyProtection="1">
      <alignment horizontal="left"/>
    </xf>
    <xf numFmtId="166" fontId="15" fillId="2" borderId="3" xfId="1" applyNumberFormat="1" applyFont="1" applyFill="1" applyBorder="1" applyAlignment="1" applyProtection="1">
      <alignment horizontal="right"/>
    </xf>
    <xf numFmtId="0" fontId="15" fillId="2" borderId="33" xfId="0" applyFont="1" applyFill="1" applyBorder="1" applyAlignment="1" applyProtection="1">
      <alignment horizontal="center"/>
    </xf>
    <xf numFmtId="0" fontId="15" fillId="2" borderId="3" xfId="0" applyFont="1" applyFill="1" applyBorder="1" applyAlignment="1" applyProtection="1">
      <alignment wrapText="1"/>
    </xf>
    <xf numFmtId="0" fontId="16" fillId="2" borderId="15" xfId="0" applyFont="1" applyFill="1" applyBorder="1" applyAlignment="1">
      <alignment horizontal="left" vertical="center"/>
    </xf>
    <xf numFmtId="167" fontId="14" fillId="5" borderId="32" xfId="0" applyNumberFormat="1" applyFont="1" applyFill="1" applyBorder="1" applyAlignment="1" applyProtection="1">
      <alignment horizontal="right"/>
      <protection locked="0"/>
    </xf>
    <xf numFmtId="0" fontId="16" fillId="2" borderId="15" xfId="0" applyFont="1" applyFill="1" applyBorder="1" applyAlignment="1" applyProtection="1">
      <alignment horizontal="left" vertical="center"/>
    </xf>
    <xf numFmtId="167" fontId="14" fillId="5" borderId="5" xfId="0" applyNumberFormat="1" applyFont="1" applyFill="1" applyBorder="1" applyAlignment="1" applyProtection="1">
      <alignment horizontal="right"/>
      <protection locked="0"/>
    </xf>
    <xf numFmtId="0" fontId="14" fillId="2" borderId="10" xfId="0" quotePrefix="1" applyFont="1" applyFill="1" applyBorder="1" applyAlignment="1" applyProtection="1">
      <alignment horizontal="center"/>
    </xf>
    <xf numFmtId="0" fontId="15" fillId="2" borderId="3" xfId="0" applyFont="1" applyFill="1" applyBorder="1" applyAlignment="1" applyProtection="1">
      <alignment horizontal="left"/>
    </xf>
    <xf numFmtId="167" fontId="15" fillId="2" borderId="3" xfId="1" applyNumberFormat="1" applyFont="1" applyFill="1" applyBorder="1" applyAlignment="1" applyProtection="1">
      <alignment horizontal="right"/>
    </xf>
    <xf numFmtId="0" fontId="15" fillId="7" borderId="2" xfId="0" applyFont="1" applyFill="1" applyBorder="1" applyAlignment="1">
      <alignment vertical="top"/>
    </xf>
    <xf numFmtId="0" fontId="15" fillId="7" borderId="2" xfId="0" applyFont="1" applyFill="1" applyBorder="1" applyAlignment="1">
      <alignment vertical="top" wrapText="1"/>
    </xf>
    <xf numFmtId="0" fontId="15" fillId="0" borderId="0" xfId="0" applyFont="1" applyAlignment="1" applyProtection="1">
      <alignment horizontal="center"/>
    </xf>
    <xf numFmtId="0" fontId="14" fillId="5" borderId="4" xfId="0" applyFont="1" applyFill="1" applyBorder="1" applyAlignment="1" applyProtection="1">
      <alignment vertical="center"/>
    </xf>
    <xf numFmtId="0" fontId="14" fillId="2" borderId="3" xfId="0" applyFont="1" applyFill="1" applyBorder="1" applyAlignment="1" applyProtection="1">
      <alignment horizontal="left" vertical="center"/>
    </xf>
    <xf numFmtId="0" fontId="6" fillId="0" borderId="0" xfId="0" applyFont="1" applyAlignment="1" applyProtection="1">
      <alignment wrapText="1"/>
    </xf>
    <xf numFmtId="0" fontId="15" fillId="0" borderId="0" xfId="0" applyFont="1" applyAlignment="1" applyProtection="1">
      <alignment horizontal="right" vertical="center" wrapText="1"/>
    </xf>
    <xf numFmtId="0" fontId="10" fillId="0" borderId="0" xfId="0" applyFont="1" applyAlignment="1" applyProtection="1">
      <alignment wrapText="1"/>
    </xf>
    <xf numFmtId="0" fontId="6" fillId="0" borderId="0" xfId="0" applyFont="1" applyAlignment="1" applyProtection="1">
      <alignment horizontal="left" wrapText="1"/>
    </xf>
    <xf numFmtId="0" fontId="10" fillId="6" borderId="0" xfId="0" applyFont="1" applyFill="1" applyBorder="1" applyAlignment="1" applyProtection="1">
      <alignment horizontal="left" vertical="center" wrapText="1"/>
    </xf>
    <xf numFmtId="165" fontId="10" fillId="6" borderId="0" xfId="0" applyNumberFormat="1" applyFont="1" applyFill="1" applyBorder="1" applyAlignment="1" applyProtection="1">
      <alignment horizontal="left" vertical="center" wrapText="1"/>
    </xf>
    <xf numFmtId="165" fontId="14" fillId="2" borderId="42" xfId="1" applyNumberFormat="1" applyFont="1" applyFill="1" applyBorder="1" applyAlignment="1">
      <alignment horizontal="center" vertical="center" wrapText="1"/>
    </xf>
    <xf numFmtId="0" fontId="14" fillId="5" borderId="3" xfId="0" applyFont="1" applyFill="1" applyBorder="1" applyAlignment="1" applyProtection="1">
      <alignment horizontal="center"/>
      <protection locked="0"/>
    </xf>
    <xf numFmtId="167" fontId="15" fillId="2" borderId="10" xfId="0" applyNumberFormat="1" applyFont="1" applyFill="1" applyBorder="1" applyAlignment="1" applyProtection="1">
      <alignment horizontal="center" vertical="center" wrapText="1"/>
    </xf>
    <xf numFmtId="10" fontId="14" fillId="2" borderId="15" xfId="6" applyNumberFormat="1" applyFont="1" applyFill="1" applyBorder="1" applyAlignment="1" applyProtection="1">
      <alignment horizontal="center" vertical="center" wrapText="1"/>
    </xf>
    <xf numFmtId="10" fontId="14" fillId="2" borderId="41" xfId="6" applyNumberFormat="1" applyFont="1" applyFill="1" applyBorder="1" applyAlignment="1" applyProtection="1">
      <alignment horizontal="center" vertical="center" wrapText="1"/>
    </xf>
    <xf numFmtId="10" fontId="14" fillId="2" borderId="3" xfId="6" applyNumberFormat="1" applyFont="1" applyFill="1" applyBorder="1" applyAlignment="1" applyProtection="1">
      <alignment horizontal="center" vertical="center" wrapText="1"/>
    </xf>
    <xf numFmtId="0" fontId="15" fillId="2" borderId="10" xfId="0" applyFont="1" applyFill="1" applyBorder="1" applyAlignment="1">
      <alignment vertical="top"/>
    </xf>
    <xf numFmtId="0" fontId="15" fillId="2" borderId="2" xfId="0" applyFont="1" applyFill="1" applyBorder="1" applyAlignment="1">
      <alignment vertical="top"/>
    </xf>
    <xf numFmtId="0" fontId="19" fillId="2" borderId="2" xfId="0" applyFont="1" applyFill="1" applyBorder="1" applyAlignment="1">
      <alignment vertical="top" wrapText="1"/>
    </xf>
    <xf numFmtId="0" fontId="22" fillId="2" borderId="22" xfId="0" applyFont="1" applyFill="1" applyBorder="1" applyAlignment="1">
      <alignment vertical="top" wrapText="1"/>
    </xf>
    <xf numFmtId="0" fontId="16" fillId="5" borderId="31" xfId="0" applyFont="1" applyFill="1" applyBorder="1" applyAlignment="1">
      <alignment vertical="top" wrapText="1"/>
    </xf>
    <xf numFmtId="0" fontId="16" fillId="5" borderId="21" xfId="0" applyFont="1" applyFill="1" applyBorder="1" applyAlignment="1">
      <alignment vertical="top" wrapText="1"/>
    </xf>
    <xf numFmtId="0" fontId="15" fillId="5" borderId="31" xfId="0" applyFont="1" applyFill="1" applyBorder="1" applyAlignment="1">
      <alignment vertical="top"/>
    </xf>
    <xf numFmtId="0" fontId="0" fillId="9" borderId="0" xfId="0" applyFill="1" applyProtection="1">
      <protection locked="0"/>
    </xf>
    <xf numFmtId="0" fontId="1" fillId="2" borderId="0" xfId="0" applyFont="1" applyFill="1"/>
    <xf numFmtId="43" fontId="6" fillId="7" borderId="0" xfId="2" applyFont="1" applyFill="1" applyBorder="1" applyAlignment="1">
      <alignment horizontal="center" vertical="center" wrapText="1"/>
    </xf>
    <xf numFmtId="0" fontId="0" fillId="0" borderId="3" xfId="0" applyBorder="1"/>
    <xf numFmtId="43" fontId="6" fillId="7" borderId="42" xfId="2" applyFont="1" applyFill="1" applyBorder="1" applyAlignment="1">
      <alignment horizontal="center" vertical="center" wrapText="1"/>
    </xf>
    <xf numFmtId="0" fontId="0" fillId="5" borderId="9" xfId="0" applyFill="1" applyBorder="1" applyProtection="1">
      <protection locked="0"/>
    </xf>
    <xf numFmtId="14" fontId="0" fillId="0" borderId="0" xfId="0" applyNumberFormat="1"/>
    <xf numFmtId="8" fontId="0" fillId="0" borderId="0" xfId="0" applyNumberFormat="1"/>
    <xf numFmtId="9" fontId="0" fillId="0" borderId="0" xfId="0" applyNumberFormat="1"/>
    <xf numFmtId="0" fontId="6" fillId="0" borderId="0" xfId="0" applyFont="1" applyAlignment="1">
      <alignment horizontal="left" vertical="top"/>
    </xf>
    <xf numFmtId="0" fontId="6" fillId="0" borderId="0" xfId="0" applyFont="1" applyAlignment="1">
      <alignment horizontal="left" vertical="top" wrapText="1"/>
    </xf>
    <xf numFmtId="0" fontId="14" fillId="2" borderId="10" xfId="0" applyFont="1" applyFill="1" applyBorder="1" applyAlignment="1">
      <alignment horizontal="left" vertical="top" wrapText="1"/>
    </xf>
    <xf numFmtId="0" fontId="14" fillId="2" borderId="13" xfId="0" applyFont="1" applyFill="1" applyBorder="1" applyAlignment="1">
      <alignment horizontal="left" vertical="top" wrapText="1"/>
    </xf>
    <xf numFmtId="0" fontId="10" fillId="0" borderId="23" xfId="0" applyFont="1" applyBorder="1" applyAlignment="1"/>
    <xf numFmtId="0" fontId="19" fillId="5" borderId="22" xfId="0" applyFont="1" applyFill="1" applyBorder="1" applyAlignment="1">
      <alignment vertical="top" wrapText="1"/>
    </xf>
    <xf numFmtId="0" fontId="19" fillId="5" borderId="21" xfId="0" applyFont="1" applyFill="1" applyBorder="1" applyAlignment="1">
      <alignment vertical="top" wrapText="1"/>
    </xf>
    <xf numFmtId="0" fontId="15" fillId="5" borderId="22" xfId="0" applyFont="1" applyFill="1" applyBorder="1" applyAlignment="1">
      <alignment vertical="top" wrapText="1"/>
    </xf>
    <xf numFmtId="0" fontId="15" fillId="5" borderId="21" xfId="0" applyFont="1" applyFill="1" applyBorder="1" applyAlignment="1">
      <alignment vertical="top" wrapText="1"/>
    </xf>
    <xf numFmtId="0" fontId="16" fillId="5" borderId="22" xfId="0" applyFont="1" applyFill="1" applyBorder="1" applyAlignment="1">
      <alignment vertical="top" wrapText="1"/>
    </xf>
    <xf numFmtId="0" fontId="16" fillId="5" borderId="21" xfId="0" applyFont="1" applyFill="1" applyBorder="1" applyAlignment="1">
      <alignment vertical="top" wrapText="1"/>
    </xf>
    <xf numFmtId="0" fontId="15" fillId="5" borderId="22" xfId="0" applyFont="1" applyFill="1" applyBorder="1" applyAlignment="1">
      <alignment vertical="top"/>
    </xf>
    <xf numFmtId="0" fontId="15" fillId="5" borderId="21" xfId="0" applyFont="1" applyFill="1" applyBorder="1" applyAlignment="1">
      <alignment vertical="top"/>
    </xf>
    <xf numFmtId="0" fontId="4" fillId="0" borderId="0" xfId="0" applyFont="1" applyAlignment="1" applyProtection="1">
      <alignment horizontal="left"/>
    </xf>
    <xf numFmtId="0" fontId="13" fillId="3" borderId="10"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3" xfId="0" applyFont="1" applyBorder="1" applyAlignment="1">
      <alignment horizontal="center" vertical="center" wrapText="1"/>
    </xf>
    <xf numFmtId="0" fontId="15" fillId="0" borderId="0" xfId="0" applyFont="1" applyAlignment="1" applyProtection="1">
      <alignment horizontal="center"/>
    </xf>
    <xf numFmtId="0" fontId="6" fillId="0" borderId="0" xfId="0" applyFont="1" applyBorder="1" applyAlignment="1" applyProtection="1">
      <alignment horizontal="center" vertical="center"/>
    </xf>
    <xf numFmtId="0" fontId="13" fillId="3" borderId="18" xfId="0" applyFont="1" applyFill="1" applyBorder="1" applyAlignment="1" applyProtection="1">
      <alignment horizontal="center" vertical="center"/>
    </xf>
    <xf numFmtId="0" fontId="13" fillId="3" borderId="19" xfId="0" applyFont="1" applyFill="1" applyBorder="1" applyAlignment="1" applyProtection="1">
      <alignment horizontal="center" vertical="center"/>
    </xf>
    <xf numFmtId="0" fontId="26" fillId="8" borderId="22" xfId="0" applyFont="1" applyFill="1" applyBorder="1" applyAlignment="1" applyProtection="1">
      <alignment horizontal="center"/>
    </xf>
    <xf numFmtId="0" fontId="26" fillId="8" borderId="0" xfId="0" applyFont="1" applyFill="1" applyBorder="1" applyAlignment="1" applyProtection="1">
      <alignment horizontal="center" wrapText="1"/>
    </xf>
    <xf numFmtId="0" fontId="18" fillId="0" borderId="10" xfId="0" applyFont="1" applyBorder="1" applyAlignment="1">
      <alignment horizontal="center" vertical="top" wrapText="1"/>
    </xf>
    <xf numFmtId="0" fontId="16" fillId="0" borderId="1" xfId="0" applyFont="1" applyBorder="1" applyAlignment="1">
      <alignment horizontal="center" vertical="top"/>
    </xf>
    <xf numFmtId="0" fontId="16" fillId="0" borderId="13" xfId="0" applyFont="1" applyBorder="1" applyAlignment="1">
      <alignment horizontal="center" vertical="top"/>
    </xf>
    <xf numFmtId="0" fontId="18" fillId="0" borderId="10" xfId="0" applyFont="1" applyBorder="1" applyAlignment="1">
      <alignment horizontal="center" vertical="center" wrapText="1"/>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5" fillId="2" borderId="10" xfId="0" applyFont="1" applyFill="1" applyBorder="1" applyAlignment="1" applyProtection="1">
      <alignment horizontal="center"/>
    </xf>
    <xf numFmtId="0" fontId="15" fillId="2" borderId="1" xfId="0" applyFont="1" applyFill="1" applyBorder="1" applyAlignment="1" applyProtection="1">
      <alignment horizontal="center"/>
    </xf>
    <xf numFmtId="0" fontId="15" fillId="2" borderId="13" xfId="0" applyFont="1" applyFill="1" applyBorder="1" applyAlignment="1" applyProtection="1">
      <alignment horizontal="center"/>
    </xf>
    <xf numFmtId="0" fontId="14" fillId="5" borderId="0" xfId="0" applyFont="1" applyFill="1" applyBorder="1" applyAlignment="1" applyProtection="1">
      <alignment horizontal="center"/>
      <protection locked="0"/>
    </xf>
    <xf numFmtId="168" fontId="14" fillId="5" borderId="0" xfId="0" applyNumberFormat="1" applyFont="1" applyFill="1" applyBorder="1" applyAlignment="1" applyProtection="1">
      <alignment horizontal="center"/>
      <protection locked="0"/>
    </xf>
    <xf numFmtId="0" fontId="1" fillId="4" borderId="1" xfId="0" applyFont="1" applyFill="1" applyBorder="1" applyAlignment="1">
      <alignment horizontal="center"/>
    </xf>
    <xf numFmtId="0" fontId="1" fillId="4" borderId="13" xfId="0" applyFont="1" applyFill="1" applyBorder="1" applyAlignment="1">
      <alignment horizontal="center"/>
    </xf>
    <xf numFmtId="0" fontId="1" fillId="4" borderId="10" xfId="0" applyFont="1" applyFill="1" applyBorder="1" applyAlignment="1">
      <alignment horizontal="center"/>
    </xf>
    <xf numFmtId="0" fontId="1" fillId="4" borderId="29" xfId="0" applyFont="1" applyFill="1" applyBorder="1" applyAlignment="1">
      <alignment horizontal="center"/>
    </xf>
    <xf numFmtId="0" fontId="1" fillId="4" borderId="28" xfId="0" applyFont="1" applyFill="1" applyBorder="1" applyAlignment="1">
      <alignment horizontal="center"/>
    </xf>
    <xf numFmtId="0" fontId="1" fillId="4" borderId="2" xfId="0" applyFont="1" applyFill="1" applyBorder="1" applyAlignment="1">
      <alignment horizontal="center"/>
    </xf>
  </cellXfs>
  <cellStyles count="7">
    <cellStyle name="Comma" xfId="2" builtinId="3"/>
    <cellStyle name="Currency" xfId="1" builtinId="4"/>
    <cellStyle name="Excel Built-in Normal" xfId="4" xr:uid="{DA64FE91-6ACF-4DA0-98AA-8CBD84F9BAF9}"/>
    <cellStyle name="Normal" xfId="0" builtinId="0"/>
    <cellStyle name="Normal 2" xfId="3" xr:uid="{3524B11F-9A7B-441B-8B87-797C0D4C2E4C}"/>
    <cellStyle name="Normal 3" xfId="5" xr:uid="{540CD0E5-3012-4C26-A0E9-947FE2BD3F7A}"/>
    <cellStyle name="Percent" xfId="6" builtinId="5"/>
  </cellStyles>
  <dxfs count="6">
    <dxf>
      <font>
        <color auto="1"/>
      </font>
      <fill>
        <patternFill>
          <bgColor rgb="FF21FF85"/>
        </patternFill>
      </fill>
    </dxf>
    <dxf>
      <font>
        <color rgb="FFFF0000"/>
      </font>
      <fill>
        <patternFill>
          <bgColor rgb="FFFFCCCC"/>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ont>
        <color rgb="FFFF0000"/>
      </font>
      <fill>
        <patternFill>
          <bgColor rgb="FFFFCCCC"/>
        </patternFill>
      </fill>
    </dxf>
  </dxfs>
  <tableStyles count="1" defaultTableStyle="TableStyleMedium9" defaultPivotStyle="PivotStyleLight16">
    <tableStyle name="Invisible" pivot="0" table="0" count="0" xr9:uid="{D3314300-8EEB-430A-9E26-189A30119DE5}"/>
  </tableStyles>
  <colors>
    <mruColors>
      <color rgb="FF21FF85"/>
      <color rgb="FF7FFDB2"/>
      <color rgb="FFDAEEF3"/>
      <color rgb="FFFF9999"/>
      <color rgb="FFFFCCCC"/>
      <color rgb="FFFDC3C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448734</xdr:colOff>
      <xdr:row>20</xdr:row>
      <xdr:rowOff>257931</xdr:rowOff>
    </xdr:from>
    <xdr:to>
      <xdr:col>7</xdr:col>
      <xdr:colOff>190501</xdr:colOff>
      <xdr:row>25</xdr:row>
      <xdr:rowOff>0</xdr:rowOff>
    </xdr:to>
    <xdr:sp macro="" textlink="">
      <xdr:nvSpPr>
        <xdr:cNvPr id="50" name="Rectangle 1">
          <a:extLst>
            <a:ext uri="{FF2B5EF4-FFF2-40B4-BE49-F238E27FC236}">
              <a16:creationId xmlns:a16="http://schemas.microsoft.com/office/drawing/2014/main" id="{00000000-0008-0000-0100-000002000000}"/>
            </a:ext>
          </a:extLst>
        </xdr:cNvPr>
        <xdr:cNvSpPr/>
      </xdr:nvSpPr>
      <xdr:spPr>
        <a:xfrm>
          <a:off x="8558591" y="6721324"/>
          <a:ext cx="6273196" cy="160624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u="sng">
              <a:solidFill>
                <a:schemeClr val="lt1"/>
              </a:solidFill>
              <a:effectLst/>
              <a:latin typeface="+mn-lt"/>
              <a:ea typeface="+mn-ea"/>
              <a:cs typeface="+mn-cs"/>
            </a:rPr>
            <a:t>Step 3: </a:t>
          </a:r>
        </a:p>
        <a:p>
          <a:pPr algn="l"/>
          <a:r>
            <a:rPr lang="en-US" sz="1800" b="1">
              <a:solidFill>
                <a:schemeClr val="lt1"/>
              </a:solidFill>
              <a:effectLst/>
              <a:latin typeface="+mn-lt"/>
              <a:ea typeface="+mn-ea"/>
              <a:cs typeface="+mn-cs"/>
            </a:rPr>
            <a:t>• Allocate quarterly spending based on each service category. </a:t>
          </a:r>
        </a:p>
        <a:p>
          <a:pPr algn="l"/>
          <a:endParaRPr lang="en-US" sz="1800" b="1">
            <a:solidFill>
              <a:schemeClr val="lt1"/>
            </a:solidFill>
            <a:effectLst/>
            <a:latin typeface="+mn-lt"/>
            <a:ea typeface="+mn-ea"/>
            <a:cs typeface="+mn-cs"/>
          </a:endParaRPr>
        </a:p>
        <a:p>
          <a:pPr algn="l"/>
          <a:r>
            <a:rPr lang="en-US" sz="1800" b="1">
              <a:solidFill>
                <a:schemeClr val="lt1"/>
              </a:solidFill>
              <a:effectLst/>
              <a:latin typeface="+mn-lt"/>
              <a:ea typeface="+mn-ea"/>
              <a:cs typeface="+mn-cs"/>
            </a:rPr>
            <a:t>(Note:</a:t>
          </a:r>
          <a:r>
            <a:rPr lang="en-US" sz="1800" b="1" baseline="0">
              <a:solidFill>
                <a:schemeClr val="lt1"/>
              </a:solidFill>
              <a:effectLst/>
              <a:latin typeface="+mn-lt"/>
              <a:ea typeface="+mn-ea"/>
              <a:cs typeface="+mn-cs"/>
            </a:rPr>
            <a:t> These are the same dollars as in section A, just allocated by service instead of budget category)</a:t>
          </a:r>
          <a:endParaRPr lang="en-US" sz="1800" b="1">
            <a:solidFill>
              <a:schemeClr val="lt1"/>
            </a:solidFill>
            <a:effectLst/>
            <a:latin typeface="+mn-lt"/>
            <a:ea typeface="+mn-ea"/>
            <a:cs typeface="+mn-cs"/>
          </a:endParaRPr>
        </a:p>
      </xdr:txBody>
    </xdr:sp>
    <xdr:clientData/>
  </xdr:twoCellAnchor>
  <xdr:twoCellAnchor>
    <xdr:from>
      <xdr:col>7</xdr:col>
      <xdr:colOff>600075</xdr:colOff>
      <xdr:row>11</xdr:row>
      <xdr:rowOff>622756</xdr:rowOff>
    </xdr:from>
    <xdr:to>
      <xdr:col>9</xdr:col>
      <xdr:colOff>27215</xdr:colOff>
      <xdr:row>15</xdr:row>
      <xdr:rowOff>272143</xdr:rowOff>
    </xdr:to>
    <xdr:sp macro="" textlink="">
      <xdr:nvSpPr>
        <xdr:cNvPr id="46" name="Rectangle 1">
          <a:extLst>
            <a:ext uri="{FF2B5EF4-FFF2-40B4-BE49-F238E27FC236}">
              <a16:creationId xmlns:a16="http://schemas.microsoft.com/office/drawing/2014/main" id="{00000000-0008-0000-0100-000003000000}"/>
            </a:ext>
          </a:extLst>
        </xdr:cNvPr>
        <xdr:cNvSpPr/>
      </xdr:nvSpPr>
      <xdr:spPr>
        <a:xfrm>
          <a:off x="15241361" y="4119792"/>
          <a:ext cx="3577318" cy="11733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800" b="1" u="sng">
              <a:solidFill>
                <a:schemeClr val="lt1"/>
              </a:solidFill>
              <a:effectLst/>
              <a:latin typeface="+mn-lt"/>
              <a:ea typeface="+mn-ea"/>
              <a:cs typeface="+mn-cs"/>
            </a:rPr>
            <a:t>Step 2: </a:t>
          </a:r>
        </a:p>
        <a:p>
          <a:r>
            <a:rPr lang="en-US" sz="1800" b="1" u="none">
              <a:solidFill>
                <a:schemeClr val="lt1"/>
              </a:solidFill>
              <a:effectLst/>
              <a:latin typeface="+mn-lt"/>
              <a:ea typeface="+mn-ea"/>
              <a:cs typeface="+mn-cs"/>
            </a:rPr>
            <a:t>Allocate quarterly</a:t>
          </a:r>
          <a:r>
            <a:rPr lang="en-US" sz="1800" b="1" u="none" baseline="0">
              <a:solidFill>
                <a:schemeClr val="lt1"/>
              </a:solidFill>
              <a:effectLst/>
              <a:latin typeface="+mn-lt"/>
              <a:ea typeface="+mn-ea"/>
              <a:cs typeface="+mn-cs"/>
            </a:rPr>
            <a:t> spending based on each budget category</a:t>
          </a:r>
          <a:endParaRPr lang="en-US" sz="1800" b="1" u="none">
            <a:solidFill>
              <a:schemeClr val="lt1"/>
            </a:solidFill>
            <a:effectLst/>
            <a:latin typeface="+mn-lt"/>
            <a:ea typeface="+mn-ea"/>
            <a:cs typeface="+mn-cs"/>
          </a:endParaRPr>
        </a:p>
      </xdr:txBody>
    </xdr:sp>
    <xdr:clientData/>
  </xdr:twoCellAnchor>
  <xdr:twoCellAnchor>
    <xdr:from>
      <xdr:col>3</xdr:col>
      <xdr:colOff>2416968</xdr:colOff>
      <xdr:row>23</xdr:row>
      <xdr:rowOff>35718</xdr:rowOff>
    </xdr:from>
    <xdr:to>
      <xdr:col>4</xdr:col>
      <xdr:colOff>416718</xdr:colOff>
      <xdr:row>24</xdr:row>
      <xdr:rowOff>26987</xdr:rowOff>
    </xdr:to>
    <xdr:cxnSp macro="">
      <xdr:nvCxnSpPr>
        <xdr:cNvPr id="4" name="Straight Arrow Connector 504">
          <a:extLst>
            <a:ext uri="{FF2B5EF4-FFF2-40B4-BE49-F238E27FC236}">
              <a16:creationId xmlns:a16="http://schemas.microsoft.com/office/drawing/2014/main" id="{00000000-0008-0000-0100-000004000000}"/>
            </a:ext>
          </a:extLst>
        </xdr:cNvPr>
        <xdr:cNvCxnSpPr/>
      </xdr:nvCxnSpPr>
      <xdr:spPr>
        <a:xfrm flipH="1">
          <a:off x="7122318" y="6265068"/>
          <a:ext cx="428625" cy="23256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157025</xdr:colOff>
      <xdr:row>5</xdr:row>
      <xdr:rowOff>29482</xdr:rowOff>
    </xdr:from>
    <xdr:to>
      <xdr:col>5</xdr:col>
      <xdr:colOff>612321</xdr:colOff>
      <xdr:row>8</xdr:row>
      <xdr:rowOff>721179</xdr:rowOff>
    </xdr:to>
    <xdr:sp macro="" textlink="">
      <xdr:nvSpPr>
        <xdr:cNvPr id="9" name="Rectangle 1">
          <a:extLst>
            <a:ext uri="{FF2B5EF4-FFF2-40B4-BE49-F238E27FC236}">
              <a16:creationId xmlns:a16="http://schemas.microsoft.com/office/drawing/2014/main" id="{00000000-0008-0000-0100-000087000000}"/>
            </a:ext>
            <a:ext uri="{147F2762-F138-4A5C-976F-8EAC2B608ADB}">
              <a16:predDERef xmlns:a16="http://schemas.microsoft.com/office/drawing/2014/main" pred="{00000000-0008-0000-0100-0000F9010000}"/>
            </a:ext>
          </a:extLst>
        </xdr:cNvPr>
        <xdr:cNvSpPr/>
      </xdr:nvSpPr>
      <xdr:spPr>
        <a:xfrm>
          <a:off x="7967525" y="1417411"/>
          <a:ext cx="2605225" cy="15897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800" b="1" u="sng">
              <a:solidFill>
                <a:schemeClr val="lt1"/>
              </a:solidFill>
              <a:effectLst/>
              <a:latin typeface="+mn-lt"/>
              <a:ea typeface="+mn-ea"/>
              <a:cs typeface="+mn-cs"/>
            </a:rPr>
            <a:t>Step 1:</a:t>
          </a:r>
        </a:p>
        <a:p>
          <a:r>
            <a:rPr lang="en-US" sz="1800" b="1">
              <a:solidFill>
                <a:schemeClr val="lt1"/>
              </a:solidFill>
              <a:effectLst/>
              <a:latin typeface="+mn-lt"/>
              <a:ea typeface="+mn-ea"/>
              <a:cs typeface="+mn-cs"/>
            </a:rPr>
            <a:t>P</a:t>
          </a:r>
          <a:r>
            <a:rPr lang="en-US" sz="1800" b="1" baseline="0">
              <a:solidFill>
                <a:schemeClr val="lt1"/>
              </a:solidFill>
              <a:effectLst/>
              <a:latin typeface="+mn-lt"/>
              <a:ea typeface="+mn-ea"/>
              <a:cs typeface="+mn-cs"/>
            </a:rPr>
            <a:t>lease enter your Grant Agreement number or select from the drop down. </a:t>
          </a:r>
          <a:endParaRPr lang="en-US" sz="1800" b="1">
            <a:solidFill>
              <a:schemeClr val="lt1"/>
            </a:solidFill>
            <a:effectLst/>
            <a:latin typeface="+mn-lt"/>
            <a:ea typeface="+mn-ea"/>
            <a:cs typeface="+mn-cs"/>
          </a:endParaRPr>
        </a:p>
      </xdr:txBody>
    </xdr:sp>
    <xdr:clientData/>
  </xdr:twoCellAnchor>
  <xdr:twoCellAnchor editAs="oneCell">
    <xdr:from>
      <xdr:col>0</xdr:col>
      <xdr:colOff>270509</xdr:colOff>
      <xdr:row>1</xdr:row>
      <xdr:rowOff>0</xdr:rowOff>
    </xdr:from>
    <xdr:to>
      <xdr:col>2</xdr:col>
      <xdr:colOff>1902303</xdr:colOff>
      <xdr:row>3</xdr:row>
      <xdr:rowOff>237671</xdr:rowOff>
    </xdr:to>
    <xdr:pic>
      <xdr:nvPicPr>
        <xdr:cNvPr id="6" name="Picture 8" descr="See the source image">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684" y="238125"/>
          <a:ext cx="2171544"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57150</xdr:colOff>
      <xdr:row>14</xdr:row>
      <xdr:rowOff>76200</xdr:rowOff>
    </xdr:from>
    <xdr:to>
      <xdr:col>7</xdr:col>
      <xdr:colOff>440532</xdr:colOff>
      <xdr:row>15</xdr:row>
      <xdr:rowOff>26987</xdr:rowOff>
    </xdr:to>
    <xdr:cxnSp macro="">
      <xdr:nvCxnSpPr>
        <xdr:cNvPr id="7" name="Straight Arrow Connector 10">
          <a:extLst>
            <a:ext uri="{FF2B5EF4-FFF2-40B4-BE49-F238E27FC236}">
              <a16:creationId xmlns:a16="http://schemas.microsoft.com/office/drawing/2014/main" id="{00000000-0008-0000-0100-000007000000}"/>
            </a:ext>
          </a:extLst>
        </xdr:cNvPr>
        <xdr:cNvCxnSpPr/>
      </xdr:nvCxnSpPr>
      <xdr:spPr>
        <a:xfrm flipH="1">
          <a:off x="9972675" y="3895725"/>
          <a:ext cx="383382" cy="1920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48229</xdr:colOff>
      <xdr:row>0</xdr:row>
      <xdr:rowOff>180070</xdr:rowOff>
    </xdr:from>
    <xdr:to>
      <xdr:col>10</xdr:col>
      <xdr:colOff>312965</xdr:colOff>
      <xdr:row>3</xdr:row>
      <xdr:rowOff>176893</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3041800" y="180070"/>
          <a:ext cx="18688808" cy="143918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800" b="1" u="sng" baseline="0">
              <a:solidFill>
                <a:schemeClr val="lt1"/>
              </a:solidFill>
              <a:effectLst/>
              <a:latin typeface="+mn-lt"/>
              <a:ea typeface="+mn-ea"/>
              <a:cs typeface="+mn-cs"/>
            </a:rPr>
            <a:t>Narrative  Instructions:</a:t>
          </a:r>
        </a:p>
        <a:p>
          <a:pPr marL="0" marR="0" lvl="0" indent="0" algn="l" defTabSz="914400" eaLnBrk="1" fontAlgn="auto" latinLnBrk="0" hangingPunct="1">
            <a:lnSpc>
              <a:spcPct val="100000"/>
            </a:lnSpc>
            <a:spcBef>
              <a:spcPts val="0"/>
            </a:spcBef>
            <a:spcAft>
              <a:spcPts val="0"/>
            </a:spcAft>
            <a:buClrTx/>
            <a:buSzTx/>
            <a:buFontTx/>
            <a:buNone/>
            <a:tabLst/>
            <a:defRPr/>
          </a:pPr>
          <a:r>
            <a:rPr lang="en-US" sz="1800" b="1">
              <a:solidFill>
                <a:schemeClr val="lt1"/>
              </a:solidFill>
              <a:effectLst/>
              <a:latin typeface="+mn-lt"/>
              <a:ea typeface="+mn-ea"/>
              <a:cs typeface="+mn-cs"/>
            </a:rPr>
            <a:t>This tab provides a more thorough description of each expenditure and the impact of dollars spent in each budget and service category. Think of this as an  accompanying story to your Expenditure Report numbers to help understand how and where you spent your money</a:t>
          </a:r>
          <a:r>
            <a:rPr lang="en-US" sz="1800" b="1" baseline="0">
              <a:solidFill>
                <a:schemeClr val="lt1"/>
              </a:solidFill>
              <a:effectLst/>
              <a:latin typeface="+mn-lt"/>
              <a:ea typeface="+mn-ea"/>
              <a:cs typeface="+mn-cs"/>
            </a:rPr>
            <a:t> and</a:t>
          </a:r>
          <a:r>
            <a:rPr lang="en-US" sz="1800" b="1">
              <a:solidFill>
                <a:schemeClr val="lt1"/>
              </a:solidFill>
              <a:effectLst/>
              <a:latin typeface="+mn-lt"/>
              <a:ea typeface="+mn-ea"/>
              <a:cs typeface="+mn-cs"/>
            </a:rPr>
            <a:t> the impact of these dollars. This could include any output or outcome, any stories of impact, or general numbers of clients served in each area. Please be as detailed and specific as possible in both sections. Please do NOT just reiterate the amounts in the Expenditure Report tab. </a:t>
          </a:r>
        </a:p>
      </xdr:txBody>
    </xdr:sp>
    <xdr:clientData/>
  </xdr:twoCellAnchor>
  <xdr:twoCellAnchor>
    <xdr:from>
      <xdr:col>3</xdr:col>
      <xdr:colOff>284236</xdr:colOff>
      <xdr:row>15</xdr:row>
      <xdr:rowOff>196851</xdr:rowOff>
    </xdr:from>
    <xdr:to>
      <xdr:col>8</xdr:col>
      <xdr:colOff>0</xdr:colOff>
      <xdr:row>16</xdr:row>
      <xdr:rowOff>585107</xdr:rowOff>
    </xdr:to>
    <xdr:sp macro="" textlink="">
      <xdr:nvSpPr>
        <xdr:cNvPr id="6" name="Rectangle 2">
          <a:extLst>
            <a:ext uri="{FF2B5EF4-FFF2-40B4-BE49-F238E27FC236}">
              <a16:creationId xmlns:a16="http://schemas.microsoft.com/office/drawing/2014/main" id="{00000000-0008-0000-0200-000003000000}"/>
            </a:ext>
          </a:extLst>
        </xdr:cNvPr>
        <xdr:cNvSpPr/>
      </xdr:nvSpPr>
      <xdr:spPr>
        <a:xfrm>
          <a:off x="10911415" y="12960351"/>
          <a:ext cx="9336014" cy="153125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800" b="1" u="none">
              <a:solidFill>
                <a:schemeClr val="lt1"/>
              </a:solidFill>
              <a:effectLst/>
              <a:latin typeface="+mn-lt"/>
              <a:ea typeface="+mn-ea"/>
              <a:cs typeface="+mn-cs"/>
            </a:rPr>
            <a:t>Please include detailed and specific information regarding how M110 funds were in the reporting quarter. </a:t>
          </a:r>
        </a:p>
        <a:p>
          <a:r>
            <a:rPr lang="en-US" sz="1800" b="1">
              <a:solidFill>
                <a:schemeClr val="lt1"/>
              </a:solidFill>
              <a:effectLst/>
              <a:latin typeface="+mn-lt"/>
              <a:ea typeface="+mn-ea"/>
              <a:cs typeface="+mn-cs"/>
            </a:rPr>
            <a:t>• </a:t>
          </a:r>
          <a:r>
            <a:rPr lang="en-US" sz="1800" b="1" u="none">
              <a:solidFill>
                <a:schemeClr val="lt1"/>
              </a:solidFill>
              <a:effectLst/>
              <a:latin typeface="+mn-lt"/>
              <a:ea typeface="+mn-ea"/>
              <a:cs typeface="+mn-cs"/>
            </a:rPr>
            <a:t>How did you</a:t>
          </a:r>
          <a:r>
            <a:rPr lang="en-US" sz="1800" b="1" u="none" baseline="0">
              <a:solidFill>
                <a:schemeClr val="lt1"/>
              </a:solidFill>
              <a:effectLst/>
              <a:latin typeface="+mn-lt"/>
              <a:ea typeface="+mn-ea"/>
              <a:cs typeface="+mn-cs"/>
            </a:rPr>
            <a:t> use your</a:t>
          </a:r>
          <a:r>
            <a:rPr lang="en-US" sz="1800" b="1" u="none">
              <a:solidFill>
                <a:schemeClr val="lt1"/>
              </a:solidFill>
              <a:effectLst/>
              <a:latin typeface="+mn-lt"/>
              <a:ea typeface="+mn-ea"/>
              <a:cs typeface="+mn-cs"/>
            </a:rPr>
            <a:t> funding  to expand, initiate, or continue services? </a:t>
          </a:r>
        </a:p>
        <a:p>
          <a:r>
            <a:rPr lang="en-US" sz="1800" b="1">
              <a:solidFill>
                <a:schemeClr val="lt1"/>
              </a:solidFill>
              <a:effectLst/>
              <a:latin typeface="+mn-lt"/>
              <a:ea typeface="+mn-ea"/>
              <a:cs typeface="+mn-cs"/>
            </a:rPr>
            <a:t>• </a:t>
          </a:r>
          <a:r>
            <a:rPr lang="en-US" sz="1800" b="1" u="none">
              <a:solidFill>
                <a:schemeClr val="lt1"/>
              </a:solidFill>
              <a:effectLst/>
              <a:latin typeface="+mn-lt"/>
              <a:ea typeface="+mn-ea"/>
              <a:cs typeface="+mn-cs"/>
            </a:rPr>
            <a:t>How did you work towards accomplishing your OAC-approved Scope of Work? </a:t>
          </a:r>
        </a:p>
        <a:p>
          <a:r>
            <a:rPr lang="en-US" sz="1800" b="1">
              <a:solidFill>
                <a:schemeClr val="lt1"/>
              </a:solidFill>
              <a:effectLst/>
              <a:latin typeface="+mn-lt"/>
              <a:ea typeface="+mn-ea"/>
              <a:cs typeface="+mn-cs"/>
            </a:rPr>
            <a:t>• </a:t>
          </a:r>
          <a:r>
            <a:rPr lang="en-US" sz="1800" b="1" u="none">
              <a:solidFill>
                <a:schemeClr val="lt1"/>
              </a:solidFill>
              <a:effectLst/>
              <a:latin typeface="+mn-lt"/>
              <a:ea typeface="+mn-ea"/>
              <a:cs typeface="+mn-cs"/>
            </a:rPr>
            <a:t>How did you use these funds to serve community needs?</a:t>
          </a:r>
        </a:p>
        <a:p>
          <a:endParaRPr lang="en-US" sz="1800" b="1" u="none">
            <a:solidFill>
              <a:schemeClr val="lt1"/>
            </a:solidFill>
            <a:effectLst/>
            <a:latin typeface="+mn-lt"/>
            <a:ea typeface="+mn-ea"/>
            <a:cs typeface="+mn-cs"/>
          </a:endParaRPr>
        </a:p>
      </xdr:txBody>
    </xdr:sp>
    <xdr:clientData/>
  </xdr:twoCellAnchor>
  <xdr:twoCellAnchor>
    <xdr:from>
      <xdr:col>3</xdr:col>
      <xdr:colOff>418040</xdr:colOff>
      <xdr:row>8</xdr:row>
      <xdr:rowOff>454631</xdr:rowOff>
    </xdr:from>
    <xdr:to>
      <xdr:col>8</xdr:col>
      <xdr:colOff>54427</xdr:colOff>
      <xdr:row>10</xdr:row>
      <xdr:rowOff>1224643</xdr:rowOff>
    </xdr:to>
    <xdr:sp macro="" textlink="">
      <xdr:nvSpPr>
        <xdr:cNvPr id="3" name="Rectangle 2">
          <a:extLst>
            <a:ext uri="{FF2B5EF4-FFF2-40B4-BE49-F238E27FC236}">
              <a16:creationId xmlns:a16="http://schemas.microsoft.com/office/drawing/2014/main" id="{1BEFA89E-E864-4BCD-BC82-015E0FCD3B52}"/>
            </a:ext>
          </a:extLst>
        </xdr:cNvPr>
        <xdr:cNvSpPr/>
      </xdr:nvSpPr>
      <xdr:spPr>
        <a:xfrm>
          <a:off x="11045219" y="5911095"/>
          <a:ext cx="9256637" cy="37635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800" b="1" u="none">
              <a:solidFill>
                <a:schemeClr val="lt1"/>
              </a:solidFill>
              <a:effectLst/>
              <a:latin typeface="+mn-lt"/>
              <a:ea typeface="+mn-ea"/>
              <a:cs typeface="+mn-cs"/>
            </a:rPr>
            <a:t>Tell the story of how you used M110 funds in the</a:t>
          </a:r>
          <a:r>
            <a:rPr lang="en-US" sz="1800" b="1" u="none" baseline="0">
              <a:solidFill>
                <a:schemeClr val="lt1"/>
              </a:solidFill>
              <a:effectLst/>
              <a:latin typeface="+mn-lt"/>
              <a:ea typeface="+mn-ea"/>
              <a:cs typeface="+mn-cs"/>
            </a:rPr>
            <a:t> reporting</a:t>
          </a:r>
          <a:r>
            <a:rPr lang="en-US" sz="1800" b="1" u="none">
              <a:solidFill>
                <a:schemeClr val="lt1"/>
              </a:solidFill>
              <a:effectLst/>
              <a:latin typeface="+mn-lt"/>
              <a:ea typeface="+mn-ea"/>
              <a:cs typeface="+mn-cs"/>
            </a:rPr>
            <a:t> quarter</a:t>
          </a:r>
          <a:r>
            <a:rPr lang="en-US" sz="1800" b="1" u="none" baseline="0">
              <a:solidFill>
                <a:schemeClr val="lt1"/>
              </a:solidFill>
              <a:effectLst/>
              <a:latin typeface="+mn-lt"/>
              <a:ea typeface="+mn-ea"/>
              <a:cs typeface="+mn-cs"/>
            </a:rPr>
            <a:t> </a:t>
          </a:r>
          <a:r>
            <a:rPr lang="en-US" sz="1800" b="1" u="none">
              <a:solidFill>
                <a:schemeClr val="lt1"/>
              </a:solidFill>
              <a:effectLst/>
              <a:latin typeface="+mn-lt"/>
              <a:ea typeface="+mn-ea"/>
              <a:cs typeface="+mn-cs"/>
            </a:rPr>
            <a:t>to provide the services outlined in your grant agreement. How did you spend M110 funds?</a:t>
          </a:r>
          <a:br>
            <a:rPr lang="en-US" sz="1800" b="1" u="none">
              <a:solidFill>
                <a:schemeClr val="lt1"/>
              </a:solidFill>
              <a:effectLst/>
              <a:latin typeface="+mn-lt"/>
              <a:ea typeface="+mn-ea"/>
              <a:cs typeface="+mn-cs"/>
            </a:rPr>
          </a:br>
          <a:r>
            <a:rPr lang="en-US" sz="1800" b="1">
              <a:solidFill>
                <a:schemeClr val="lt1"/>
              </a:solidFill>
              <a:effectLst/>
              <a:latin typeface="+mn-lt"/>
              <a:ea typeface="+mn-ea"/>
              <a:cs typeface="+mn-cs"/>
            </a:rPr>
            <a:t>•</a:t>
          </a:r>
          <a:r>
            <a:rPr lang="en-US" sz="1800" b="1" baseline="0">
              <a:solidFill>
                <a:schemeClr val="lt1"/>
              </a:solidFill>
              <a:effectLst/>
              <a:latin typeface="+mn-lt"/>
              <a:ea typeface="+mn-ea"/>
              <a:cs typeface="+mn-cs"/>
            </a:rPr>
            <a:t> </a:t>
          </a:r>
          <a:r>
            <a:rPr lang="en-US" sz="1800" b="1" u="sng">
              <a:solidFill>
                <a:schemeClr val="lt1"/>
              </a:solidFill>
              <a:effectLst/>
              <a:latin typeface="+mn-lt"/>
              <a:ea typeface="+mn-ea"/>
              <a:cs typeface="+mn-cs"/>
            </a:rPr>
            <a:t>Personnel:</a:t>
          </a:r>
          <a:r>
            <a:rPr lang="en-US" sz="1800" b="0" u="sng">
              <a:solidFill>
                <a:schemeClr val="lt1"/>
              </a:solidFill>
              <a:effectLst/>
              <a:latin typeface="+mn-lt"/>
              <a:ea typeface="+mn-ea"/>
              <a:cs typeface="+mn-cs"/>
            </a:rPr>
            <a:t> </a:t>
          </a:r>
          <a:r>
            <a:rPr lang="en-US" sz="1800" b="1" u="none">
              <a:solidFill>
                <a:schemeClr val="lt1"/>
              </a:solidFill>
              <a:effectLst/>
              <a:latin typeface="+mn-lt"/>
              <a:ea typeface="+mn-ea"/>
              <a:cs typeface="+mn-cs"/>
            </a:rPr>
            <a:t>Please discuss your employees funded by M110. List position title, FTE, salary (including benefits or COLA increases).</a:t>
          </a:r>
        </a:p>
        <a:p>
          <a:pPr marL="0" marR="0" lvl="0" indent="0" defTabSz="914400" eaLnBrk="1" fontAlgn="auto" latinLnBrk="0" hangingPunct="1">
            <a:lnSpc>
              <a:spcPct val="100000"/>
            </a:lnSpc>
            <a:spcBef>
              <a:spcPts val="0"/>
            </a:spcBef>
            <a:spcAft>
              <a:spcPts val="0"/>
            </a:spcAft>
            <a:buClrTx/>
            <a:buSzTx/>
            <a:buFontTx/>
            <a:buNone/>
            <a:tabLst/>
            <a:defRPr/>
          </a:pPr>
          <a:r>
            <a:rPr lang="en-US" sz="1800" b="1">
              <a:solidFill>
                <a:schemeClr val="lt1"/>
              </a:solidFill>
              <a:effectLst/>
              <a:latin typeface="+mn-lt"/>
              <a:ea typeface="+mn-ea"/>
              <a:cs typeface="+mn-cs"/>
            </a:rPr>
            <a:t>• </a:t>
          </a:r>
          <a:r>
            <a:rPr lang="en-US" sz="1800" b="1" u="sng">
              <a:solidFill>
                <a:schemeClr val="lt1"/>
              </a:solidFill>
              <a:effectLst/>
              <a:latin typeface="+mn-lt"/>
              <a:ea typeface="+mn-ea"/>
              <a:cs typeface="+mn-cs"/>
            </a:rPr>
            <a:t>Program</a:t>
          </a:r>
          <a:r>
            <a:rPr lang="en-US" sz="1800" b="1" u="sng" baseline="0">
              <a:solidFill>
                <a:schemeClr val="lt1"/>
              </a:solidFill>
              <a:effectLst/>
              <a:latin typeface="+mn-lt"/>
              <a:ea typeface="+mn-ea"/>
              <a:cs typeface="+mn-cs"/>
            </a:rPr>
            <a:t> Staff Training: </a:t>
          </a:r>
          <a:r>
            <a:rPr lang="en-US" sz="1800" b="1" baseline="0">
              <a:solidFill>
                <a:schemeClr val="lt1"/>
              </a:solidFill>
              <a:effectLst/>
              <a:latin typeface="+mn-lt"/>
              <a:ea typeface="+mn-ea"/>
              <a:cs typeface="+mn-cs"/>
            </a:rPr>
            <a:t>Did your employees need to be certified or have a certification that required continuing education units? Did you offer culturally specific training?</a:t>
          </a:r>
          <a:endParaRPr lang="en-US" sz="1800" b="1" u="sng">
            <a:solidFill>
              <a:schemeClr val="lt1"/>
            </a:solidFill>
            <a:effectLst/>
            <a:latin typeface="+mn-lt"/>
            <a:ea typeface="+mn-ea"/>
            <a:cs typeface="+mn-cs"/>
          </a:endParaRPr>
        </a:p>
        <a:p>
          <a:r>
            <a:rPr lang="en-US" sz="1800" b="1">
              <a:solidFill>
                <a:schemeClr val="lt1"/>
              </a:solidFill>
              <a:effectLst/>
              <a:latin typeface="+mn-lt"/>
              <a:ea typeface="+mn-ea"/>
              <a:cs typeface="+mn-cs"/>
            </a:rPr>
            <a:t>• </a:t>
          </a:r>
          <a:r>
            <a:rPr lang="en-US" sz="1800" b="1" u="sng">
              <a:solidFill>
                <a:schemeClr val="lt1"/>
              </a:solidFill>
              <a:effectLst/>
              <a:latin typeface="+mn-lt"/>
              <a:ea typeface="+mn-ea"/>
              <a:cs typeface="+mn-cs"/>
            </a:rPr>
            <a:t>Services</a:t>
          </a:r>
          <a:r>
            <a:rPr lang="en-US" sz="1800" b="1" u="sng" baseline="0">
              <a:solidFill>
                <a:schemeClr val="lt1"/>
              </a:solidFill>
              <a:effectLst/>
              <a:latin typeface="+mn-lt"/>
              <a:ea typeface="+mn-ea"/>
              <a:cs typeface="+mn-cs"/>
            </a:rPr>
            <a:t> and Supplies: </a:t>
          </a:r>
          <a:r>
            <a:rPr lang="en-US" sz="1800" b="1" u="none">
              <a:solidFill>
                <a:schemeClr val="lt1"/>
              </a:solidFill>
              <a:effectLst/>
              <a:latin typeface="+mn-lt"/>
              <a:ea typeface="+mn-ea"/>
              <a:cs typeface="+mn-cs"/>
            </a:rPr>
            <a:t> What were your client needs? List any direct service costs or supplies (i.e., contingency management, housing vouchers, food, transportation, etc.) purchased in the previous quarter.</a:t>
          </a:r>
        </a:p>
        <a:p>
          <a:r>
            <a:rPr lang="en-US" sz="1800" b="1">
              <a:solidFill>
                <a:schemeClr val="lt1"/>
              </a:solidFill>
              <a:effectLst/>
              <a:latin typeface="+mn-lt"/>
              <a:ea typeface="+mn-ea"/>
              <a:cs typeface="+mn-cs"/>
            </a:rPr>
            <a:t>• </a:t>
          </a:r>
          <a:r>
            <a:rPr lang="en-US" sz="1800" b="1" u="sng">
              <a:solidFill>
                <a:schemeClr val="lt1"/>
              </a:solidFill>
              <a:effectLst/>
              <a:latin typeface="+mn-lt"/>
              <a:ea typeface="+mn-ea"/>
              <a:cs typeface="+mn-cs"/>
            </a:rPr>
            <a:t>Capital</a:t>
          </a:r>
          <a:r>
            <a:rPr lang="en-US" sz="1800" b="1" u="sng" baseline="0">
              <a:solidFill>
                <a:schemeClr val="lt1"/>
              </a:solidFill>
              <a:effectLst/>
              <a:latin typeface="+mn-lt"/>
              <a:ea typeface="+mn-ea"/>
              <a:cs typeface="+mn-cs"/>
            </a:rPr>
            <a:t> Outlays</a:t>
          </a:r>
          <a:r>
            <a:rPr lang="en-US" sz="1800" b="1" u="none" baseline="0">
              <a:solidFill>
                <a:schemeClr val="lt1"/>
              </a:solidFill>
              <a:effectLst/>
              <a:latin typeface="+mn-lt"/>
              <a:ea typeface="+mn-ea"/>
              <a:cs typeface="+mn-cs"/>
            </a:rPr>
            <a:t>: What were your costs associated with constructing housing units or renovating a building? Did you purchase a vehicle? Itemize these expenses.</a:t>
          </a:r>
          <a:endParaRPr lang="en-US" sz="1800" b="1" u="none">
            <a:solidFill>
              <a:schemeClr val="lt1"/>
            </a:solidFill>
            <a:effectLst/>
            <a:latin typeface="+mn-lt"/>
            <a:ea typeface="+mn-ea"/>
            <a:cs typeface="+mn-cs"/>
          </a:endParaRPr>
        </a:p>
        <a:p>
          <a:r>
            <a:rPr lang="en-US" sz="1800" b="1">
              <a:solidFill>
                <a:schemeClr val="lt1"/>
              </a:solidFill>
              <a:effectLst/>
              <a:latin typeface="+mn-lt"/>
              <a:ea typeface="+mn-ea"/>
              <a:cs typeface="+mn-cs"/>
            </a:rPr>
            <a:t>• </a:t>
          </a:r>
          <a:r>
            <a:rPr lang="en-US" sz="1800" b="1" u="sng">
              <a:solidFill>
                <a:schemeClr val="lt1"/>
              </a:solidFill>
              <a:effectLst/>
              <a:latin typeface="+mn-lt"/>
              <a:ea typeface="+mn-ea"/>
              <a:cs typeface="+mn-cs"/>
            </a:rPr>
            <a:t>Admin</a:t>
          </a:r>
          <a:r>
            <a:rPr lang="en-US" sz="1800" b="1" u="sng" baseline="0">
              <a:solidFill>
                <a:schemeClr val="lt1"/>
              </a:solidFill>
              <a:effectLst/>
              <a:latin typeface="+mn-lt"/>
              <a:ea typeface="+mn-ea"/>
              <a:cs typeface="+mn-cs"/>
            </a:rPr>
            <a:t> Costs</a:t>
          </a:r>
          <a:r>
            <a:rPr lang="en-US" sz="1800" b="1" u="none" baseline="0">
              <a:solidFill>
                <a:schemeClr val="lt1"/>
              </a:solidFill>
              <a:effectLst/>
              <a:latin typeface="+mn-lt"/>
              <a:ea typeface="+mn-ea"/>
              <a:cs typeface="+mn-cs"/>
            </a:rPr>
            <a:t>: List expenses related to service delivery (e.g., mileage, office rent, utilities, insurance, payroll, bookkeeping, HR, etc.).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medeloitte.sharepoint.com/sites/OHABehavioralHealth/Shared%20Documents/General/M110/Budget/Budget%20Survey%20Template/Archive/Budget%20Template%20Survey%20(NEW)(3.14.202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dget Report Survey"/>
      <sheetName val="Budget Report Charts (2)"/>
      <sheetName val="Certification"/>
      <sheetName val="Data Entry Import"/>
      <sheetName val="Data Validation"/>
      <sheetName val="Dropdown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C6BC-E775-4F54-8DD8-61E5F4EFD52B}">
  <sheetPr codeName="Sheet1">
    <tabColor theme="0" tint="-0.14999847407452621"/>
  </sheetPr>
  <dimension ref="A1:X27"/>
  <sheetViews>
    <sheetView showGridLines="0" tabSelected="1" zoomScale="80" zoomScaleNormal="80" workbookViewId="0">
      <selection activeCell="C6" sqref="C6:C7"/>
    </sheetView>
  </sheetViews>
  <sheetFormatPr defaultColWidth="9.140625" defaultRowHeight="15.75" x14ac:dyDescent="0.25"/>
  <cols>
    <col min="1" max="1" width="2.85546875" style="5" customWidth="1"/>
    <col min="2" max="2" width="30.140625" style="6" customWidth="1"/>
    <col min="3" max="3" width="151.42578125" style="7" customWidth="1"/>
    <col min="4" max="4" width="124.140625" style="5" customWidth="1"/>
    <col min="5" max="16384" width="9.140625" style="5"/>
  </cols>
  <sheetData>
    <row r="1" spans="1:22" ht="16.5" thickBot="1" x14ac:dyDescent="0.3"/>
    <row r="2" spans="1:22" ht="80.25" customHeight="1" thickBot="1" x14ac:dyDescent="0.3">
      <c r="B2" s="130" t="s">
        <v>0</v>
      </c>
      <c r="C2" s="148" t="str">
        <f>_xlfn.CONCAT("Oregon Health Authority (OHA) Public Health Division provides grant funding to organizations for work related to M110 
• This report is used by BHRN Partners to report expenditures of M110 funds for reporting period: ", 'Data Entry Import'!B10, "
• Once the workbook has been completed, certify the report by signing the Authorized Agent Signature.")</f>
        <v>Oregon Health Authority (OHA) Public Health Division provides grant funding to organizations for work related to M110 
• This report is used by BHRN Partners to report expenditures of M110 funds for reporting period: 4/1/24 - 6/30/24
• Once the workbook has been completed, certify the report by signing the Authorized Agent Signature.</v>
      </c>
      <c r="D2" s="149"/>
    </row>
    <row r="4" spans="1:22" ht="23.25" x14ac:dyDescent="0.25">
      <c r="B4" s="113" t="s">
        <v>1</v>
      </c>
      <c r="C4" s="114" t="s">
        <v>2</v>
      </c>
      <c r="D4" s="114" t="s">
        <v>3</v>
      </c>
    </row>
    <row r="5" spans="1:22" ht="149.44999999999999" customHeight="1" x14ac:dyDescent="0.25">
      <c r="B5" s="131" t="s">
        <v>4</v>
      </c>
      <c r="C5" s="132" t="s">
        <v>436</v>
      </c>
      <c r="D5" s="133" t="str">
        <f>_xlfn.CONCAT("• Please save this file using the following format: GrantNumber_BhrnName_OrgName_QuarterEndDateMMDDYYY for example the Q3  expenditure report for the Baker County New Directions NW would be: 176574_Baker_New Directions NW_", 'Data Entry Import'!B11, "
• Please fill in applicable cells highlighted in blue.
• DO NOT ATTEMPT TO OVERIDE GREY CELLS.")</f>
        <v>• Please save this file using the following format: GrantNumber_BhrnName_OrgName_QuarterEndDateMMDDYYY for example the Q3  expenditure report for the Baker County New Directions NW would be: 176574_Baker_New Directions NW_20240630
• Please fill in applicable cells highlighted in blue.
• DO NOT ATTEMPT TO OVERIDE GREY CELLS.</v>
      </c>
    </row>
    <row r="6" spans="1:22" ht="409.6" customHeight="1" x14ac:dyDescent="0.25">
      <c r="A6" s="150"/>
      <c r="B6" s="153" t="s">
        <v>5</v>
      </c>
      <c r="C6" s="151" t="s">
        <v>441</v>
      </c>
      <c r="D6" s="155" t="s">
        <v>438</v>
      </c>
    </row>
    <row r="7" spans="1:22" ht="275.45" customHeight="1" x14ac:dyDescent="0.25">
      <c r="A7" s="150"/>
      <c r="B7" s="154"/>
      <c r="C7" s="152"/>
      <c r="D7" s="156"/>
    </row>
    <row r="8" spans="1:22" ht="409.5" customHeight="1" x14ac:dyDescent="0.25">
      <c r="A8" s="150"/>
      <c r="B8" s="157" t="s">
        <v>6</v>
      </c>
      <c r="C8" s="151" t="s">
        <v>442</v>
      </c>
      <c r="D8" s="155" t="s">
        <v>7</v>
      </c>
    </row>
    <row r="9" spans="1:22" ht="128.1" customHeight="1" x14ac:dyDescent="0.25">
      <c r="A9" s="54"/>
      <c r="B9" s="158"/>
      <c r="C9" s="152"/>
      <c r="D9" s="156"/>
    </row>
    <row r="10" spans="1:22" ht="122.45" customHeight="1" x14ac:dyDescent="0.25">
      <c r="B10" s="136" t="s">
        <v>8</v>
      </c>
      <c r="C10" s="134" t="s">
        <v>443</v>
      </c>
      <c r="D10" s="135" t="s">
        <v>444</v>
      </c>
    </row>
    <row r="11" spans="1:22" x14ac:dyDescent="0.25">
      <c r="J11" s="146"/>
      <c r="K11" s="146"/>
      <c r="L11" s="146"/>
      <c r="M11" s="146"/>
      <c r="N11" s="146"/>
      <c r="O11" s="146"/>
      <c r="P11" s="146"/>
      <c r="Q11" s="146"/>
      <c r="R11" s="146"/>
      <c r="S11" s="146"/>
      <c r="T11" s="146"/>
      <c r="U11" s="146"/>
      <c r="V11" s="146"/>
    </row>
    <row r="12" spans="1:22" x14ac:dyDescent="0.25">
      <c r="J12" s="146"/>
      <c r="K12" s="146"/>
      <c r="L12" s="146"/>
      <c r="M12" s="146"/>
      <c r="N12" s="146"/>
      <c r="O12" s="146"/>
      <c r="P12" s="146"/>
      <c r="Q12" s="146"/>
      <c r="R12" s="146"/>
      <c r="S12" s="146"/>
      <c r="T12" s="146"/>
      <c r="U12" s="146"/>
      <c r="V12" s="146"/>
    </row>
    <row r="13" spans="1:22" x14ac:dyDescent="0.25">
      <c r="J13" s="146"/>
      <c r="K13" s="146"/>
      <c r="L13" s="146"/>
      <c r="M13" s="146"/>
      <c r="N13" s="146"/>
      <c r="O13" s="146"/>
      <c r="P13" s="146"/>
      <c r="Q13" s="146"/>
      <c r="R13" s="146"/>
      <c r="S13" s="146"/>
      <c r="T13" s="146"/>
      <c r="U13" s="146"/>
      <c r="V13" s="146"/>
    </row>
    <row r="23" spans="12:24" x14ac:dyDescent="0.25">
      <c r="L23" s="147"/>
      <c r="M23" s="146"/>
      <c r="N23" s="146"/>
      <c r="O23" s="146"/>
      <c r="P23" s="146"/>
      <c r="Q23" s="146"/>
      <c r="R23" s="146"/>
      <c r="S23" s="146"/>
      <c r="T23" s="146"/>
      <c r="U23" s="146"/>
      <c r="V23" s="146"/>
      <c r="W23" s="146"/>
      <c r="X23" s="146"/>
    </row>
    <row r="24" spans="12:24" x14ac:dyDescent="0.25">
      <c r="L24" s="146"/>
      <c r="M24" s="146"/>
      <c r="N24" s="146"/>
      <c r="O24" s="146"/>
      <c r="P24" s="146"/>
      <c r="Q24" s="146"/>
      <c r="R24" s="146"/>
      <c r="S24" s="146"/>
      <c r="T24" s="146"/>
      <c r="U24" s="146"/>
      <c r="V24" s="146"/>
      <c r="W24" s="146"/>
      <c r="X24" s="146"/>
    </row>
    <row r="25" spans="12:24" x14ac:dyDescent="0.25">
      <c r="L25" s="146"/>
      <c r="M25" s="146"/>
      <c r="N25" s="146"/>
      <c r="O25" s="146"/>
      <c r="P25" s="146"/>
      <c r="Q25" s="146"/>
      <c r="R25" s="146"/>
      <c r="S25" s="146"/>
      <c r="T25" s="146"/>
      <c r="U25" s="146"/>
      <c r="V25" s="146"/>
      <c r="W25" s="146"/>
      <c r="X25" s="146"/>
    </row>
    <row r="26" spans="12:24" x14ac:dyDescent="0.25">
      <c r="L26" s="146"/>
      <c r="M26" s="146"/>
      <c r="N26" s="146"/>
      <c r="O26" s="146"/>
      <c r="P26" s="146"/>
      <c r="Q26" s="146"/>
      <c r="R26" s="146"/>
      <c r="S26" s="146"/>
      <c r="T26" s="146"/>
      <c r="U26" s="146"/>
      <c r="V26" s="146"/>
      <c r="W26" s="146"/>
      <c r="X26" s="146"/>
    </row>
    <row r="27" spans="12:24" x14ac:dyDescent="0.25">
      <c r="L27" s="146"/>
      <c r="M27" s="146"/>
      <c r="N27" s="146"/>
      <c r="O27" s="146"/>
      <c r="P27" s="146"/>
      <c r="Q27" s="146"/>
      <c r="R27" s="146"/>
      <c r="S27" s="146"/>
      <c r="T27" s="146"/>
      <c r="U27" s="146"/>
      <c r="V27" s="146"/>
      <c r="W27" s="146"/>
      <c r="X27" s="146"/>
    </row>
  </sheetData>
  <sheetProtection algorithmName="SHA-512" hashValue="AA5mpbvWauG07YVJcoR2Y5fchlS2smfmL9cpQMO2hiUe/7SKkFYHS3wje3qyTdur966/reSvbGz8qYzDpkEXkw==" saltValue="ZBKJpOJfopW/Uodn+Ra5Bg==" spinCount="100000" sheet="1" objects="1" scenarios="1" selectLockedCells="1"/>
  <mergeCells count="10">
    <mergeCell ref="J11:V13"/>
    <mergeCell ref="L23:X27"/>
    <mergeCell ref="C2:D2"/>
    <mergeCell ref="A6:A8"/>
    <mergeCell ref="C6:C7"/>
    <mergeCell ref="B6:B7"/>
    <mergeCell ref="D6:D7"/>
    <mergeCell ref="C8:C9"/>
    <mergeCell ref="D8:D9"/>
    <mergeCell ref="B8:B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0C5EE-8452-4DBD-8C14-84297C7AB05B}">
  <sheetPr>
    <tabColor theme="8" tint="0.79998168889431442"/>
    <pageSetUpPr fitToPage="1"/>
  </sheetPr>
  <dimension ref="A1:BU40"/>
  <sheetViews>
    <sheetView showGridLines="0" zoomScale="70" zoomScaleNormal="70" workbookViewId="0">
      <selection activeCell="D22" sqref="D22"/>
    </sheetView>
  </sheetViews>
  <sheetFormatPr defaultColWidth="9.140625" defaultRowHeight="18.75" x14ac:dyDescent="0.3"/>
  <cols>
    <col min="1" max="1" width="4" style="22" customWidth="1"/>
    <col min="2" max="2" width="3.85546875" style="13" customWidth="1"/>
    <col min="3" max="3" width="77" style="13" customWidth="1"/>
    <col min="4" max="7" width="32.140625" style="13" customWidth="1"/>
    <col min="8" max="8" width="22.85546875" style="13" customWidth="1"/>
    <col min="9" max="9" width="39.42578125" style="13" customWidth="1"/>
    <col min="10" max="10" width="30.42578125" style="13" customWidth="1"/>
    <col min="11" max="11" width="8.140625" style="13" customWidth="1"/>
    <col min="12" max="13" width="31.42578125" style="13" customWidth="1"/>
    <col min="14" max="14" width="20.42578125" style="13" bestFit="1" customWidth="1"/>
    <col min="15" max="18" width="9.140625" style="13" customWidth="1"/>
    <col min="19" max="19" width="47.140625" style="13" customWidth="1"/>
    <col min="20" max="62" width="9.140625" style="13" customWidth="1"/>
    <col min="63" max="16384" width="9.140625" style="13"/>
  </cols>
  <sheetData>
    <row r="1" spans="1:73" s="22" customFormat="1" ht="19.5" thickBot="1" x14ac:dyDescent="0.35">
      <c r="A1" s="28"/>
      <c r="B1" s="28"/>
      <c r="C1" s="40"/>
      <c r="D1" s="40"/>
      <c r="E1" s="40"/>
      <c r="F1" s="40"/>
      <c r="G1" s="40"/>
      <c r="H1" s="40"/>
      <c r="I1" s="40"/>
      <c r="J1" s="28"/>
    </row>
    <row r="2" spans="1:73" s="22" customFormat="1" ht="24" thickBot="1" x14ac:dyDescent="0.4">
      <c r="B2" s="50"/>
      <c r="C2" s="50"/>
      <c r="D2" s="115"/>
      <c r="E2" s="165" t="s">
        <v>9</v>
      </c>
      <c r="F2" s="165"/>
      <c r="G2" s="115"/>
      <c r="H2" s="50"/>
      <c r="I2" s="82" t="s">
        <v>10</v>
      </c>
      <c r="K2" s="26"/>
      <c r="L2" s="35"/>
      <c r="M2" s="41"/>
      <c r="N2" s="26"/>
    </row>
    <row r="3" spans="1:73" s="22" customFormat="1" ht="23.25" x14ac:dyDescent="0.35">
      <c r="B3" s="50"/>
      <c r="C3" s="50"/>
      <c r="D3" s="115"/>
      <c r="E3" s="165" t="s">
        <v>11</v>
      </c>
      <c r="F3" s="165"/>
      <c r="G3" s="115"/>
      <c r="H3" s="50"/>
      <c r="I3" s="83" t="s">
        <v>12</v>
      </c>
      <c r="K3" s="26"/>
      <c r="L3" s="37"/>
      <c r="M3" s="37"/>
      <c r="N3" s="26"/>
    </row>
    <row r="4" spans="1:73" s="22" customFormat="1" ht="24" thickBot="1" x14ac:dyDescent="0.4">
      <c r="B4" s="50"/>
      <c r="C4" s="50"/>
      <c r="D4" s="165" t="str">
        <f>_xlfn.CONCAT("Behavioral Health Measure 110 - Quarterly Expenditure Report: ", 'Data Entry Import'!B10)</f>
        <v>Behavioral Health Measure 110 - Quarterly Expenditure Report: 4/1/24 - 6/30/24</v>
      </c>
      <c r="E4" s="165"/>
      <c r="F4" s="165"/>
      <c r="G4" s="165"/>
      <c r="H4" s="50"/>
      <c r="I4" s="84" t="s">
        <v>13</v>
      </c>
      <c r="K4" s="26"/>
      <c r="L4" s="29"/>
      <c r="M4" s="29"/>
      <c r="N4" s="26"/>
      <c r="BK4" s="28"/>
    </row>
    <row r="5" spans="1:73" s="22" customFormat="1" ht="19.5" thickBot="1" x14ac:dyDescent="0.35">
      <c r="B5" s="39"/>
      <c r="C5" s="31"/>
      <c r="D5" s="31"/>
      <c r="E5" s="31"/>
      <c r="F5" s="31"/>
      <c r="G5" s="31"/>
      <c r="H5" s="31"/>
      <c r="L5" s="26"/>
      <c r="N5" s="26"/>
    </row>
    <row r="6" spans="1:73" s="22" customFormat="1" ht="24" thickBot="1" x14ac:dyDescent="0.4">
      <c r="B6" s="39"/>
      <c r="C6" s="85" t="s">
        <v>14</v>
      </c>
      <c r="D6" s="125"/>
      <c r="E6" s="26"/>
      <c r="F6" s="31"/>
      <c r="G6" s="31"/>
      <c r="H6" s="31"/>
      <c r="I6" s="31"/>
      <c r="J6" s="31"/>
      <c r="L6" s="35"/>
      <c r="N6" s="35"/>
    </row>
    <row r="7" spans="1:73" s="22" customFormat="1" ht="23.25" x14ac:dyDescent="0.3">
      <c r="B7" s="33"/>
      <c r="C7" s="85" t="s">
        <v>15</v>
      </c>
      <c r="D7" s="86" t="str">
        <f>IFERROR(INDEX('Data Validation'!X:X,MATCH('Expenditure Report'!$D$6,Grant_Agreement,0)),"")</f>
        <v/>
      </c>
      <c r="E7" s="26"/>
      <c r="F7" s="31"/>
      <c r="G7" s="31"/>
      <c r="H7" s="31"/>
      <c r="I7" s="31"/>
      <c r="J7" s="31"/>
      <c r="L7" s="29"/>
      <c r="N7" s="29"/>
    </row>
    <row r="8" spans="1:73" s="22" customFormat="1" ht="23.25" x14ac:dyDescent="0.35">
      <c r="B8" s="21"/>
      <c r="C8" s="87" t="s">
        <v>16</v>
      </c>
      <c r="D8" s="86" t="str">
        <f>IFERROR(INDEX('Data Validation'!D:D,MATCH('Expenditure Report'!$D$6,Grant_Agreement,0)),"")</f>
        <v/>
      </c>
      <c r="E8" s="26"/>
      <c r="F8" s="31"/>
      <c r="G8" s="31"/>
      <c r="H8" s="31"/>
      <c r="I8" s="31"/>
      <c r="J8" s="31"/>
      <c r="L8" s="29"/>
      <c r="M8" s="32"/>
      <c r="N8" s="32"/>
    </row>
    <row r="9" spans="1:73" s="36" customFormat="1" ht="79.5" customHeight="1" thickBot="1" x14ac:dyDescent="0.35">
      <c r="B9" s="118"/>
      <c r="C9" s="119" t="s">
        <v>17</v>
      </c>
      <c r="D9" s="124" t="str">
        <f>IFERROR(INDEX('Data Validation'!C:C,MATCH('Expenditure Report'!$D$6,Grant_Agreement,0)),"")</f>
        <v/>
      </c>
      <c r="E9" s="120"/>
      <c r="F9" s="121"/>
      <c r="G9" s="121"/>
      <c r="H9" s="121"/>
      <c r="I9" s="121"/>
      <c r="J9" s="121"/>
      <c r="L9" s="122"/>
      <c r="M9" s="123"/>
      <c r="N9" s="123"/>
    </row>
    <row r="10" spans="1:73" s="22" customFormat="1" ht="22.5" customHeight="1" x14ac:dyDescent="0.3">
      <c r="B10" s="33"/>
      <c r="C10" s="48"/>
      <c r="D10" s="166"/>
      <c r="E10" s="166"/>
      <c r="F10" s="31"/>
      <c r="G10" s="31"/>
      <c r="H10" s="31"/>
      <c r="I10" s="21"/>
      <c r="J10" s="31"/>
      <c r="K10" s="34"/>
      <c r="L10" s="29"/>
      <c r="M10" s="32"/>
      <c r="N10" s="32"/>
    </row>
    <row r="11" spans="1:73" s="22" customFormat="1" ht="24" thickBot="1" x14ac:dyDescent="0.35">
      <c r="B11" s="167" t="s">
        <v>18</v>
      </c>
      <c r="C11" s="168"/>
      <c r="D11" s="168"/>
      <c r="E11" s="168"/>
      <c r="F11" s="168"/>
      <c r="G11" s="38"/>
      <c r="H11" s="38"/>
      <c r="I11" s="38"/>
      <c r="J11" s="47"/>
      <c r="K11" s="35"/>
      <c r="S11" s="36"/>
    </row>
    <row r="12" spans="1:73" s="22" customFormat="1" ht="49.5" customHeight="1" thickBot="1" x14ac:dyDescent="0.35">
      <c r="B12" s="88" t="s">
        <v>19</v>
      </c>
      <c r="C12" s="89" t="s">
        <v>20</v>
      </c>
      <c r="D12" s="90" t="s">
        <v>21</v>
      </c>
      <c r="E12" s="90" t="s">
        <v>439</v>
      </c>
      <c r="F12" s="90" t="s">
        <v>440</v>
      </c>
      <c r="G12" s="91" t="str">
        <f>_xlfn.CONCAT("Expenditures: ", 'Data Entry Import'!B10)</f>
        <v>Expenditures: 4/1/24 - 6/30/24</v>
      </c>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L12" s="38"/>
      <c r="BM12" s="38"/>
      <c r="BN12" s="38"/>
      <c r="BO12" s="38"/>
      <c r="BP12" s="38"/>
      <c r="BQ12" s="38"/>
      <c r="BR12" s="38"/>
      <c r="BS12" s="38"/>
      <c r="BT12" s="38"/>
      <c r="BU12" s="38"/>
    </row>
    <row r="13" spans="1:73" s="22" customFormat="1" ht="23.25" x14ac:dyDescent="0.35">
      <c r="B13" s="92" t="s">
        <v>22</v>
      </c>
      <c r="C13" s="93" t="s">
        <v>23</v>
      </c>
      <c r="D13" s="86" t="str">
        <f>IFERROR(INDEX('Data Validation'!Y:Y,MATCH('Expenditure Report'!$D$6,Grant_Agreement,0)),"")</f>
        <v/>
      </c>
      <c r="E13" s="86" t="str">
        <f>IFERROR(INDEX('Data Validation'!AF:AF,MATCH('Expenditure Report'!$D$6,Grant_Agreement,0)),"")</f>
        <v/>
      </c>
      <c r="F13" s="127">
        <f>IFERROR(E13/D13, 0)</f>
        <v>0</v>
      </c>
      <c r="G13" s="94"/>
      <c r="I13" s="29"/>
      <c r="BL13" s="159" t="s">
        <v>24</v>
      </c>
      <c r="BM13" s="159"/>
      <c r="BN13" s="159"/>
      <c r="BO13" s="159"/>
      <c r="BP13" s="159"/>
      <c r="BQ13" s="159"/>
      <c r="BR13" s="159"/>
      <c r="BS13" s="159"/>
      <c r="BT13" s="159"/>
      <c r="BU13" s="159"/>
    </row>
    <row r="14" spans="1:73" s="22" customFormat="1" ht="23.25" x14ac:dyDescent="0.35">
      <c r="B14" s="95" t="s">
        <v>25</v>
      </c>
      <c r="C14" s="96" t="s">
        <v>26</v>
      </c>
      <c r="D14" s="86" t="str">
        <f>IFERROR(INDEX('Data Validation'!Z:Z,MATCH('Expenditure Report'!$D$6,Grant_Agreement,0)),"")</f>
        <v/>
      </c>
      <c r="E14" s="86" t="str">
        <f>IFERROR(INDEX('Data Validation'!AG:AG,MATCH('Expenditure Report'!$D$6,Grant_Agreement,0)),"")</f>
        <v/>
      </c>
      <c r="F14" s="127">
        <f t="shared" ref="F14:F18" si="0">IFERROR(E14/D14, 0)</f>
        <v>0</v>
      </c>
      <c r="G14" s="97"/>
      <c r="I14" s="30"/>
      <c r="N14" s="28"/>
      <c r="O14" s="28"/>
      <c r="P14" s="28"/>
      <c r="Q14" s="28"/>
      <c r="R14" s="28"/>
      <c r="S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L14" s="4"/>
      <c r="BM14" s="4"/>
      <c r="BN14" s="4"/>
      <c r="BO14" s="4"/>
      <c r="BP14" s="4"/>
      <c r="BQ14" s="4"/>
      <c r="BR14" s="4"/>
      <c r="BS14" s="4"/>
      <c r="BT14" s="4"/>
      <c r="BU14" s="4"/>
    </row>
    <row r="15" spans="1:73" s="22" customFormat="1" ht="23.25" x14ac:dyDescent="0.35">
      <c r="B15" s="95" t="s">
        <v>27</v>
      </c>
      <c r="C15" s="96" t="s">
        <v>28</v>
      </c>
      <c r="D15" s="86" t="str">
        <f>IFERROR(INDEX('Data Validation'!AA:AA,MATCH('Expenditure Report'!$D$6,Grant_Agreement,0)),"")</f>
        <v/>
      </c>
      <c r="E15" s="86" t="str">
        <f>IFERROR(INDEX('Data Validation'!AH:AH,MATCH('Expenditure Report'!$D$6,Grant_Agreement,0)),"")</f>
        <v/>
      </c>
      <c r="F15" s="127">
        <f t="shared" si="0"/>
        <v>0</v>
      </c>
      <c r="G15" s="98"/>
      <c r="I15" s="27"/>
      <c r="N15" s="28"/>
      <c r="O15" s="28"/>
      <c r="P15" s="28"/>
      <c r="Q15" s="28"/>
      <c r="R15" s="28"/>
      <c r="S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L15" s="4"/>
      <c r="BM15" s="4"/>
      <c r="BN15" s="4"/>
      <c r="BO15" s="4"/>
      <c r="BP15" s="4"/>
      <c r="BQ15" s="4"/>
      <c r="BR15" s="4"/>
      <c r="BS15" s="4"/>
      <c r="BT15" s="4"/>
      <c r="BU15" s="4"/>
    </row>
    <row r="16" spans="1:73" s="22" customFormat="1" ht="23.25" x14ac:dyDescent="0.35">
      <c r="B16" s="95" t="s">
        <v>29</v>
      </c>
      <c r="C16" s="96" t="s">
        <v>30</v>
      </c>
      <c r="D16" s="86" t="str">
        <f>IFERROR(INDEX('Data Validation'!AB:AB,MATCH('Expenditure Report'!$D$6,Grant_Agreement,0)),"")</f>
        <v/>
      </c>
      <c r="E16" s="86" t="str">
        <f>IFERROR(INDEX('Data Validation'!AI:AI,MATCH('Expenditure Report'!$D$6,Grant_Agreement,0)),"")</f>
        <v/>
      </c>
      <c r="F16" s="127">
        <f t="shared" si="0"/>
        <v>0</v>
      </c>
      <c r="G16" s="99"/>
      <c r="I16" s="27"/>
      <c r="N16" s="28"/>
      <c r="O16" s="28"/>
      <c r="P16" s="28"/>
      <c r="Q16" s="28"/>
      <c r="R16" s="28"/>
      <c r="S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L16" s="4"/>
      <c r="BM16" s="4"/>
      <c r="BN16" s="4"/>
      <c r="BO16" s="4"/>
      <c r="BP16" s="4"/>
      <c r="BQ16" s="4"/>
      <c r="BR16" s="4"/>
      <c r="BS16" s="4"/>
      <c r="BT16" s="4"/>
      <c r="BU16" s="4"/>
    </row>
    <row r="17" spans="2:73" s="22" customFormat="1" ht="24" thickBot="1" x14ac:dyDescent="0.4">
      <c r="B17" s="95" t="s">
        <v>31</v>
      </c>
      <c r="C17" s="100" t="s">
        <v>32</v>
      </c>
      <c r="D17" s="86" t="str">
        <f>IFERROR(INDEX('Data Validation'!AC:AC,MATCH('Expenditure Report'!$D$6,Grant_Agreement,0)),"")</f>
        <v/>
      </c>
      <c r="E17" s="86" t="str">
        <f>IFERROR(INDEX('Data Validation'!AJ:AJ,MATCH('Expenditure Report'!$D$6,Grant_Agreement,0)),"")</f>
        <v/>
      </c>
      <c r="F17" s="128">
        <f t="shared" si="0"/>
        <v>0</v>
      </c>
      <c r="G17" s="99"/>
      <c r="I17" s="27"/>
      <c r="N17" s="28"/>
      <c r="O17" s="28"/>
      <c r="P17" s="28"/>
      <c r="Q17" s="28"/>
      <c r="R17" s="28"/>
      <c r="S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L17" s="4"/>
      <c r="BM17" s="4"/>
      <c r="BN17" s="4"/>
      <c r="BO17" s="4"/>
      <c r="BP17" s="4"/>
      <c r="BQ17" s="4"/>
      <c r="BR17" s="4"/>
      <c r="BS17" s="4"/>
      <c r="BT17" s="4"/>
      <c r="BU17" s="4"/>
    </row>
    <row r="18" spans="2:73" s="22" customFormat="1" ht="24" thickBot="1" x14ac:dyDescent="0.4">
      <c r="B18" s="101"/>
      <c r="C18" s="102" t="s">
        <v>33</v>
      </c>
      <c r="D18" s="126">
        <f t="shared" ref="D18:E18" si="1">SUM(D13:D17)</f>
        <v>0</v>
      </c>
      <c r="E18" s="126">
        <f t="shared" si="1"/>
        <v>0</v>
      </c>
      <c r="F18" s="129">
        <f t="shared" si="0"/>
        <v>0</v>
      </c>
      <c r="G18" s="103">
        <f>ROUND(SUM(G13:G17),2)</f>
        <v>0</v>
      </c>
      <c r="I18" s="27"/>
      <c r="J18" s="27"/>
      <c r="K18" s="27"/>
      <c r="L18" s="27"/>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row>
    <row r="19" spans="2:73" s="1" customFormat="1" ht="19.5" thickBot="1" x14ac:dyDescent="0.35">
      <c r="B19" s="21"/>
      <c r="C19" s="26"/>
      <c r="D19" s="26"/>
      <c r="E19" s="26"/>
      <c r="F19" s="26"/>
      <c r="G19" s="26"/>
      <c r="H19" s="26"/>
      <c r="I19" s="26"/>
      <c r="J19" s="21"/>
      <c r="K19" s="21"/>
      <c r="L19" s="21"/>
      <c r="M19" s="21"/>
      <c r="N19" s="21"/>
    </row>
    <row r="20" spans="2:73" s="1" customFormat="1" ht="24" thickBot="1" x14ac:dyDescent="0.35">
      <c r="B20" s="160" t="s">
        <v>34</v>
      </c>
      <c r="C20" s="161"/>
      <c r="D20" s="161"/>
      <c r="E20" s="27"/>
      <c r="F20" s="21"/>
      <c r="G20" s="21"/>
      <c r="H20" s="21"/>
      <c r="I20" s="21"/>
      <c r="J20" s="21"/>
      <c r="K20" s="21"/>
      <c r="M20" s="21"/>
      <c r="N20" s="21"/>
    </row>
    <row r="21" spans="2:73" s="1" customFormat="1" ht="53.1" customHeight="1" thickBot="1" x14ac:dyDescent="0.4">
      <c r="B21" s="104" t="s">
        <v>35</v>
      </c>
      <c r="C21" s="105" t="s">
        <v>36</v>
      </c>
      <c r="D21" s="91" t="str">
        <f>_xlfn.CONCAT("Expenditures: ", 'Data Entry Import'!B10)</f>
        <v>Expenditures: 4/1/24 - 6/30/24</v>
      </c>
      <c r="E21" s="21"/>
      <c r="F21" s="21"/>
      <c r="G21" s="21"/>
      <c r="H21" s="21"/>
      <c r="I21" s="21"/>
      <c r="J21" s="21"/>
      <c r="K21" s="21"/>
      <c r="L21" s="21"/>
      <c r="M21" s="21"/>
    </row>
    <row r="22" spans="2:73" s="1" customFormat="1" ht="23.25" x14ac:dyDescent="0.35">
      <c r="B22" s="95" t="s">
        <v>22</v>
      </c>
      <c r="C22" s="106" t="s">
        <v>37</v>
      </c>
      <c r="D22" s="107"/>
      <c r="E22" s="21"/>
      <c r="F22" s="21"/>
      <c r="G22" s="21"/>
      <c r="H22" s="21"/>
      <c r="I22" s="21"/>
      <c r="J22" s="21"/>
      <c r="K22" s="21"/>
      <c r="L22" s="21"/>
      <c r="M22" s="21"/>
    </row>
    <row r="23" spans="2:73" s="1" customFormat="1" ht="23.25" x14ac:dyDescent="0.35">
      <c r="B23" s="95" t="s">
        <v>25</v>
      </c>
      <c r="C23" s="106" t="s">
        <v>38</v>
      </c>
      <c r="D23" s="107"/>
      <c r="E23" s="21"/>
      <c r="F23" s="21"/>
      <c r="G23" s="21"/>
      <c r="H23" s="21"/>
      <c r="I23" s="21"/>
      <c r="J23" s="21"/>
      <c r="K23" s="21"/>
      <c r="L23" s="21"/>
      <c r="M23" s="21"/>
    </row>
    <row r="24" spans="2:73" s="1" customFormat="1" ht="23.25" x14ac:dyDescent="0.35">
      <c r="B24" s="95" t="s">
        <v>27</v>
      </c>
      <c r="C24" s="108" t="s">
        <v>39</v>
      </c>
      <c r="D24" s="107"/>
      <c r="E24" s="21"/>
      <c r="F24" s="21"/>
      <c r="G24" s="21"/>
      <c r="H24" s="21"/>
      <c r="I24" s="21"/>
      <c r="J24" s="21"/>
      <c r="K24" s="21"/>
      <c r="L24" s="21"/>
      <c r="M24" s="21"/>
    </row>
    <row r="25" spans="2:73" s="1" customFormat="1" ht="23.25" x14ac:dyDescent="0.35">
      <c r="B25" s="95" t="s">
        <v>29</v>
      </c>
      <c r="C25" s="108" t="s">
        <v>40</v>
      </c>
      <c r="D25" s="109"/>
      <c r="E25" s="26"/>
      <c r="F25" s="26"/>
      <c r="G25" s="26"/>
      <c r="H25" s="26"/>
      <c r="I25" s="26"/>
      <c r="J25" s="21"/>
      <c r="K25" s="21"/>
      <c r="L25" s="21"/>
      <c r="M25" s="21"/>
    </row>
    <row r="26" spans="2:73" s="1" customFormat="1" ht="23.25" x14ac:dyDescent="0.35">
      <c r="B26" s="95" t="s">
        <v>31</v>
      </c>
      <c r="C26" s="108" t="s">
        <v>41</v>
      </c>
      <c r="D26" s="109"/>
      <c r="E26" s="26"/>
      <c r="F26" s="26"/>
      <c r="G26" s="26"/>
      <c r="H26" s="26"/>
      <c r="I26" s="26"/>
      <c r="J26" s="21"/>
      <c r="K26" s="21"/>
      <c r="L26" s="21"/>
      <c r="M26" s="21"/>
    </row>
    <row r="27" spans="2:73" s="1" customFormat="1" ht="23.25" x14ac:dyDescent="0.35">
      <c r="B27" s="95" t="s">
        <v>42</v>
      </c>
      <c r="C27" s="108" t="s">
        <v>43</v>
      </c>
      <c r="D27" s="109"/>
      <c r="E27" s="26"/>
      <c r="F27" s="26"/>
      <c r="G27" s="26"/>
      <c r="H27" s="26"/>
      <c r="I27" s="26"/>
      <c r="J27" s="21"/>
      <c r="K27" s="21"/>
      <c r="L27" s="21"/>
      <c r="M27" s="21"/>
    </row>
    <row r="28" spans="2:73" s="1" customFormat="1" ht="24" thickBot="1" x14ac:dyDescent="0.4">
      <c r="B28" s="95" t="s">
        <v>44</v>
      </c>
      <c r="C28" s="108" t="s">
        <v>45</v>
      </c>
      <c r="D28" s="109"/>
      <c r="E28" s="26"/>
      <c r="F28" s="26"/>
      <c r="G28" s="26"/>
      <c r="H28" s="26"/>
      <c r="I28" s="26"/>
      <c r="J28" s="21"/>
      <c r="K28" s="21"/>
      <c r="L28" s="21"/>
      <c r="M28" s="21"/>
    </row>
    <row r="29" spans="2:73" s="1" customFormat="1" ht="24" thickBot="1" x14ac:dyDescent="0.4">
      <c r="B29" s="110"/>
      <c r="C29" s="111" t="s">
        <v>46</v>
      </c>
      <c r="D29" s="112">
        <f>ROUND(SUM(D22:D28),2)</f>
        <v>0</v>
      </c>
      <c r="E29" s="21"/>
      <c r="F29" s="21"/>
      <c r="G29" s="21"/>
      <c r="H29" s="21"/>
      <c r="I29" s="21"/>
      <c r="J29" s="21"/>
      <c r="K29" s="21"/>
      <c r="L29" s="21"/>
      <c r="M29" s="21"/>
    </row>
    <row r="30" spans="2:73" s="1" customFormat="1" ht="19.5" thickBot="1" x14ac:dyDescent="0.35">
      <c r="C30" s="22"/>
      <c r="D30" s="22"/>
      <c r="E30" s="22"/>
      <c r="F30" s="22"/>
      <c r="G30" s="22"/>
      <c r="H30" s="22"/>
      <c r="I30" s="22"/>
    </row>
    <row r="31" spans="2:73" ht="24" thickBot="1" x14ac:dyDescent="0.35">
      <c r="B31" s="162" t="s">
        <v>47</v>
      </c>
      <c r="C31" s="163"/>
      <c r="D31" s="163"/>
      <c r="E31" s="163"/>
      <c r="F31" s="164"/>
      <c r="G31" s="9"/>
      <c r="H31" s="9"/>
      <c r="I31" s="9"/>
      <c r="J31" s="9"/>
    </row>
    <row r="32" spans="2:73" ht="20.45" customHeight="1" x14ac:dyDescent="0.3">
      <c r="B32" s="9"/>
      <c r="C32" s="11"/>
      <c r="D32" s="11"/>
      <c r="E32" s="9"/>
      <c r="F32" s="11"/>
      <c r="G32" s="11"/>
      <c r="H32" s="11"/>
      <c r="I32" s="11"/>
      <c r="J32" s="9"/>
    </row>
    <row r="33" spans="2:10" x14ac:dyDescent="0.3">
      <c r="B33" s="9"/>
      <c r="C33" s="9"/>
      <c r="D33" s="9"/>
      <c r="E33" s="9"/>
      <c r="F33" s="9"/>
      <c r="G33" s="9"/>
      <c r="H33" s="9"/>
      <c r="I33" s="9"/>
      <c r="J33" s="9"/>
    </row>
    <row r="35" spans="2:10" x14ac:dyDescent="0.3">
      <c r="C35" s="23"/>
      <c r="D35" s="23"/>
      <c r="E35" s="23"/>
      <c r="F35" s="23"/>
      <c r="G35" s="23"/>
      <c r="H35" s="23"/>
      <c r="I35" s="23"/>
      <c r="J35" s="23"/>
    </row>
    <row r="36" spans="2:10" x14ac:dyDescent="0.3">
      <c r="J36" s="12"/>
    </row>
    <row r="37" spans="2:10" x14ac:dyDescent="0.3">
      <c r="C37" s="24"/>
      <c r="D37" s="24"/>
      <c r="E37" s="24"/>
      <c r="F37" s="24"/>
      <c r="G37" s="24"/>
      <c r="H37" s="24"/>
      <c r="I37" s="24"/>
    </row>
    <row r="38" spans="2:10" x14ac:dyDescent="0.3">
      <c r="C38" s="12"/>
      <c r="D38" s="12"/>
      <c r="E38" s="12"/>
      <c r="F38" s="12"/>
      <c r="G38" s="12"/>
      <c r="H38" s="12"/>
      <c r="I38" s="12"/>
      <c r="J38" s="12"/>
    </row>
    <row r="39" spans="2:10" x14ac:dyDescent="0.3">
      <c r="C39" s="10"/>
      <c r="D39" s="10"/>
      <c r="E39" s="10"/>
      <c r="F39" s="10"/>
      <c r="G39" s="10"/>
      <c r="H39" s="10"/>
      <c r="I39" s="10"/>
      <c r="J39" s="12"/>
    </row>
    <row r="40" spans="2:10" x14ac:dyDescent="0.3">
      <c r="B40" s="25"/>
      <c r="C40" s="23"/>
      <c r="D40" s="23"/>
      <c r="E40" s="23"/>
      <c r="F40" s="23"/>
      <c r="G40" s="23"/>
      <c r="H40" s="23"/>
      <c r="I40" s="23"/>
      <c r="J40" s="23"/>
    </row>
  </sheetData>
  <sheetProtection algorithmName="SHA-512" hashValue="sMP4IFnRhqsO4E6BIXw1CjjS0MR46Krrsr/CtFvBN53lItmfv/KrBw23PalZGordg1pdvXYYvVte7ZJ6T0I2Pw==" saltValue="KbTJ5yx3UUp7GlRYkG2QJw==" spinCount="100000" sheet="1" objects="1" scenarios="1" formatColumns="0" selectLockedCells="1"/>
  <mergeCells count="8">
    <mergeCell ref="BL13:BU13"/>
    <mergeCell ref="B20:D20"/>
    <mergeCell ref="B31:F31"/>
    <mergeCell ref="E2:F2"/>
    <mergeCell ref="E3:F3"/>
    <mergeCell ref="D4:G4"/>
    <mergeCell ref="D10:E10"/>
    <mergeCell ref="B11:F11"/>
  </mergeCells>
  <conditionalFormatting sqref="G18">
    <cfRule type="cellIs" dxfId="5" priority="5" operator="notEqual">
      <formula>$D$29</formula>
    </cfRule>
  </conditionalFormatting>
  <conditionalFormatting sqref="G13:G15">
    <cfRule type="containsBlanks" dxfId="4" priority="6">
      <formula>LEN(TRIM(G13))=0</formula>
    </cfRule>
  </conditionalFormatting>
  <conditionalFormatting sqref="G16">
    <cfRule type="containsBlanks" dxfId="3" priority="4">
      <formula>LEN(TRIM(G16))=0</formula>
    </cfRule>
  </conditionalFormatting>
  <conditionalFormatting sqref="G17">
    <cfRule type="containsBlanks" dxfId="2" priority="3">
      <formula>LEN(TRIM(G17))=0</formula>
    </cfRule>
  </conditionalFormatting>
  <conditionalFormatting sqref="D29">
    <cfRule type="cellIs" dxfId="1" priority="7" operator="notEqual">
      <formula>$G$18</formula>
    </cfRule>
  </conditionalFormatting>
  <conditionalFormatting sqref="D29 G18">
    <cfRule type="expression" dxfId="0" priority="1">
      <formula>$G$18=$D$29</formula>
    </cfRule>
  </conditionalFormatting>
  <printOptions horizontalCentered="1"/>
  <pageMargins left="0.25" right="0.25" top="0.25" bottom="0.25" header="0.2" footer="0.2"/>
  <pageSetup scale="13" orientation="landscape" r:id="rId1"/>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WARNING" error="Please ensure your Grant Agreement # is entered in correctly. The rest of the spreadsheet will not populate if entered incorrectly." xr:uid="{A360CC93-F470-4C31-8080-8516B027EA0C}">
          <x14:formula1>
            <xm:f>'Data Validation'!$A$2:$A$244</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70A6C-677F-4BFB-8928-8F46636A9C63}">
  <sheetPr codeName="Sheet5">
    <tabColor theme="8" tint="0.79998168889431442"/>
  </sheetPr>
  <dimension ref="B1:H20"/>
  <sheetViews>
    <sheetView showGridLines="0" zoomScale="70" zoomScaleNormal="70" workbookViewId="0">
      <selection activeCell="C7" sqref="C7"/>
    </sheetView>
  </sheetViews>
  <sheetFormatPr defaultColWidth="8.85546875" defaultRowHeight="15" x14ac:dyDescent="0.25"/>
  <cols>
    <col min="1" max="1" width="3.5703125" style="49" customWidth="1"/>
    <col min="2" max="2" width="41.140625" style="49" customWidth="1"/>
    <col min="3" max="3" width="114.5703125" style="49" customWidth="1"/>
    <col min="4" max="4" width="8.85546875" style="49"/>
    <col min="5" max="5" width="22.7109375" style="49" customWidth="1"/>
    <col min="6" max="6" width="66.5703125" style="49" customWidth="1"/>
    <col min="7" max="7" width="6.28515625" style="49" customWidth="1"/>
    <col min="8" max="8" width="40" style="49" bestFit="1" customWidth="1"/>
    <col min="9" max="16384" width="8.85546875" style="49"/>
  </cols>
  <sheetData>
    <row r="1" spans="2:8" ht="15.75" thickBot="1" x14ac:dyDescent="0.3"/>
    <row r="2" spans="2:8" ht="23.25" x14ac:dyDescent="0.35">
      <c r="B2" s="55" t="s">
        <v>48</v>
      </c>
    </row>
    <row r="3" spans="2:8" ht="73.5" customHeight="1" x14ac:dyDescent="0.25">
      <c r="B3" s="57" t="str">
        <f>'Expenditure Report'!$D$9</f>
        <v/>
      </c>
    </row>
    <row r="4" spans="2:8" ht="26.1" customHeight="1" x14ac:dyDescent="0.25"/>
    <row r="5" spans="2:8" ht="26.1" customHeight="1" thickBot="1" x14ac:dyDescent="0.3">
      <c r="E5" s="170" t="s">
        <v>445</v>
      </c>
      <c r="F5" s="170"/>
    </row>
    <row r="6" spans="2:8" ht="24" thickBot="1" x14ac:dyDescent="0.4">
      <c r="B6" s="75" t="s">
        <v>20</v>
      </c>
      <c r="C6" s="76" t="str">
        <f>_xlfn.CONCAT("Narrative Explanation of Spending: ", 'Data Entry Import'!B10)</f>
        <v>Narrative Explanation of Spending: 4/1/24 - 6/30/24</v>
      </c>
      <c r="D6" s="26"/>
      <c r="E6" s="170"/>
      <c r="F6" s="170"/>
      <c r="H6" s="82" t="s">
        <v>10</v>
      </c>
    </row>
    <row r="7" spans="2:8" ht="117.75" customHeight="1" thickBot="1" x14ac:dyDescent="0.3">
      <c r="B7" s="77" t="s">
        <v>431</v>
      </c>
      <c r="C7" s="52"/>
      <c r="D7" s="26"/>
      <c r="E7" s="77" t="s">
        <v>432</v>
      </c>
      <c r="F7" s="142"/>
      <c r="H7" s="116" t="s">
        <v>12</v>
      </c>
    </row>
    <row r="8" spans="2:8" ht="117.75" customHeight="1" thickBot="1" x14ac:dyDescent="0.3">
      <c r="B8" s="78" t="s">
        <v>26</v>
      </c>
      <c r="C8" s="52"/>
      <c r="D8" s="26"/>
      <c r="H8" s="117" t="s">
        <v>13</v>
      </c>
    </row>
    <row r="9" spans="2:8" ht="117.75" customHeight="1" x14ac:dyDescent="0.25">
      <c r="B9" s="78" t="s">
        <v>28</v>
      </c>
      <c r="C9" s="52"/>
      <c r="D9" s="26"/>
      <c r="E9" s="26"/>
    </row>
    <row r="10" spans="2:8" ht="117.75" customHeight="1" x14ac:dyDescent="0.25">
      <c r="B10" s="79" t="s">
        <v>30</v>
      </c>
      <c r="C10" s="52"/>
      <c r="D10" s="26"/>
      <c r="E10" s="26"/>
    </row>
    <row r="11" spans="2:8" ht="117.75" customHeight="1" thickBot="1" x14ac:dyDescent="0.3">
      <c r="B11" s="80" t="s">
        <v>32</v>
      </c>
      <c r="C11" s="53"/>
      <c r="D11" s="26"/>
      <c r="E11" s="26"/>
    </row>
    <row r="12" spans="2:8" ht="18.600000000000001" customHeight="1" thickBot="1" x14ac:dyDescent="0.3">
      <c r="B12" s="26"/>
      <c r="C12" s="26"/>
      <c r="D12" s="26"/>
      <c r="E12" s="26"/>
    </row>
    <row r="13" spans="2:8" ht="24" thickBot="1" x14ac:dyDescent="0.4">
      <c r="B13" s="75" t="s">
        <v>36</v>
      </c>
      <c r="C13" s="76" t="str">
        <f>_xlfn.CONCAT("Narrative Explanation of Spending: ", 'Data Entry Import'!B10)</f>
        <v>Narrative Explanation of Spending: 4/1/24 - 6/30/24</v>
      </c>
      <c r="D13" s="26"/>
      <c r="E13" s="169" t="s">
        <v>433</v>
      </c>
      <c r="F13" s="169"/>
    </row>
    <row r="14" spans="2:8" ht="90" customHeight="1" thickBot="1" x14ac:dyDescent="0.3">
      <c r="B14" s="77" t="s">
        <v>37</v>
      </c>
      <c r="C14" s="52"/>
      <c r="D14" s="26"/>
      <c r="E14" s="77" t="s">
        <v>434</v>
      </c>
      <c r="F14" s="142"/>
    </row>
    <row r="15" spans="2:8" ht="90" customHeight="1" thickBot="1" x14ac:dyDescent="0.3">
      <c r="B15" s="81" t="s">
        <v>38</v>
      </c>
      <c r="C15" s="52"/>
      <c r="D15" s="26"/>
      <c r="E15" s="77" t="s">
        <v>435</v>
      </c>
      <c r="F15" s="142"/>
    </row>
    <row r="16" spans="2:8" ht="90" customHeight="1" x14ac:dyDescent="0.25">
      <c r="B16" s="78" t="s">
        <v>39</v>
      </c>
      <c r="C16" s="52"/>
      <c r="D16" s="26"/>
      <c r="E16" s="26"/>
    </row>
    <row r="17" spans="2:5" ht="90" customHeight="1" x14ac:dyDescent="0.25">
      <c r="B17" s="78" t="s">
        <v>40</v>
      </c>
      <c r="C17" s="52"/>
      <c r="D17" s="26"/>
      <c r="E17" s="26"/>
    </row>
    <row r="18" spans="2:5" ht="90" customHeight="1" x14ac:dyDescent="0.25">
      <c r="B18" s="77" t="s">
        <v>41</v>
      </c>
      <c r="C18" s="52"/>
      <c r="D18" s="26"/>
      <c r="E18" s="26"/>
    </row>
    <row r="19" spans="2:5" ht="90" customHeight="1" x14ac:dyDescent="0.25">
      <c r="B19" s="77" t="s">
        <v>43</v>
      </c>
      <c r="C19" s="52"/>
      <c r="D19" s="26"/>
      <c r="E19" s="26"/>
    </row>
    <row r="20" spans="2:5" ht="90" customHeight="1" thickBot="1" x14ac:dyDescent="0.3">
      <c r="B20" s="80" t="s">
        <v>45</v>
      </c>
      <c r="C20" s="53"/>
      <c r="D20" s="26"/>
      <c r="E20" s="26"/>
    </row>
  </sheetData>
  <sheetProtection algorithmName="SHA-512" hashValue="eGCIUekWLY3ESESKuDMIXfxyTsn7gKefCIhUBbP5zeRG02PoLQu1pwRmGX8avvjOTM2xCmyo95/hCRD+P2Nfrg==" saltValue="eJNMpzVoRG8nyEC7pf34nw==" spinCount="100000" sheet="1" objects="1" scenarios="1" selectLockedCells="1"/>
  <mergeCells count="2">
    <mergeCell ref="E13:F13"/>
    <mergeCell ref="E5:F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99E7C-6178-4B9E-9201-04F57E4F792E}">
  <sheetPr codeName="Sheet51">
    <tabColor theme="8" tint="0.79998168889431442"/>
  </sheetPr>
  <dimension ref="B1:F23"/>
  <sheetViews>
    <sheetView zoomScale="70" zoomScaleNormal="70" workbookViewId="0">
      <selection activeCell="C11" sqref="C11:D11"/>
    </sheetView>
  </sheetViews>
  <sheetFormatPr defaultColWidth="8.85546875" defaultRowHeight="23.25" x14ac:dyDescent="0.35"/>
  <cols>
    <col min="1" max="1" width="4" style="56" customWidth="1"/>
    <col min="2" max="2" width="13.42578125" style="56" customWidth="1"/>
    <col min="3" max="3" width="39.5703125" style="56" customWidth="1"/>
    <col min="4" max="4" width="33.85546875" style="56" customWidth="1"/>
    <col min="5" max="5" width="82.85546875" style="56" customWidth="1"/>
    <col min="6" max="6" width="19.140625" style="56" customWidth="1"/>
    <col min="7" max="16383" width="8.85546875" style="56"/>
    <col min="16384" max="16384" width="8.85546875" style="56" bestFit="1"/>
  </cols>
  <sheetData>
    <row r="1" spans="2:6" ht="24" thickBot="1" x14ac:dyDescent="0.4"/>
    <row r="2" spans="2:6" x14ac:dyDescent="0.35">
      <c r="C2" s="55" t="s">
        <v>48</v>
      </c>
    </row>
    <row r="3" spans="2:6" ht="70.5" customHeight="1" x14ac:dyDescent="0.35">
      <c r="C3" s="57" t="str">
        <f>'Expenditure Report'!$D$9</f>
        <v/>
      </c>
    </row>
    <row r="4" spans="2:6" ht="24" thickBot="1" x14ac:dyDescent="0.4"/>
    <row r="5" spans="2:6" ht="24" thickBot="1" x14ac:dyDescent="0.4">
      <c r="B5" s="177" t="s">
        <v>49</v>
      </c>
      <c r="C5" s="178"/>
      <c r="D5" s="178"/>
      <c r="E5" s="178"/>
      <c r="F5" s="179"/>
    </row>
    <row r="6" spans="2:6" x14ac:dyDescent="0.35">
      <c r="B6" s="58"/>
      <c r="C6" s="59"/>
      <c r="D6" s="59"/>
      <c r="E6" s="60"/>
      <c r="F6" s="61"/>
    </row>
    <row r="7" spans="2:6" x14ac:dyDescent="0.35">
      <c r="B7" s="58"/>
      <c r="C7" s="62" t="s">
        <v>50</v>
      </c>
      <c r="D7" s="59"/>
      <c r="E7" s="60"/>
      <c r="F7" s="61"/>
    </row>
    <row r="8" spans="2:6" x14ac:dyDescent="0.35">
      <c r="B8" s="58"/>
      <c r="C8" s="63" t="s">
        <v>51</v>
      </c>
      <c r="D8" s="59"/>
      <c r="E8" s="60"/>
      <c r="F8" s="61"/>
    </row>
    <row r="9" spans="2:6" x14ac:dyDescent="0.35">
      <c r="B9" s="58"/>
      <c r="C9" s="64" t="s">
        <v>52</v>
      </c>
      <c r="D9" s="65"/>
      <c r="E9" s="60"/>
      <c r="F9" s="61"/>
    </row>
    <row r="10" spans="2:6" x14ac:dyDescent="0.35">
      <c r="B10" s="58"/>
      <c r="C10" s="59"/>
      <c r="D10" s="59"/>
      <c r="E10" s="60"/>
      <c r="F10" s="61"/>
    </row>
    <row r="11" spans="2:6" x14ac:dyDescent="0.35">
      <c r="B11" s="66"/>
      <c r="C11" s="180"/>
      <c r="D11" s="180"/>
      <c r="E11" s="60"/>
      <c r="F11" s="61"/>
    </row>
    <row r="12" spans="2:6" x14ac:dyDescent="0.35">
      <c r="B12" s="66"/>
      <c r="C12" s="67" t="s">
        <v>53</v>
      </c>
      <c r="D12" s="67"/>
      <c r="E12" s="60"/>
      <c r="F12" s="61"/>
    </row>
    <row r="13" spans="2:6" x14ac:dyDescent="0.35">
      <c r="B13" s="66"/>
      <c r="C13" s="60"/>
      <c r="D13" s="60"/>
      <c r="E13" s="60"/>
      <c r="F13" s="61"/>
    </row>
    <row r="14" spans="2:6" x14ac:dyDescent="0.35">
      <c r="B14" s="66"/>
      <c r="C14" s="180"/>
      <c r="D14" s="180"/>
      <c r="E14" s="60"/>
      <c r="F14" s="61"/>
    </row>
    <row r="15" spans="2:6" x14ac:dyDescent="0.35">
      <c r="B15" s="66"/>
      <c r="C15" s="68" t="s">
        <v>54</v>
      </c>
      <c r="D15" s="68"/>
      <c r="E15" s="60"/>
      <c r="F15" s="61"/>
    </row>
    <row r="16" spans="2:6" x14ac:dyDescent="0.35">
      <c r="B16" s="66"/>
      <c r="C16" s="69" t="s">
        <v>55</v>
      </c>
      <c r="D16" s="69"/>
      <c r="E16" s="60"/>
      <c r="F16" s="61"/>
    </row>
    <row r="17" spans="2:6" x14ac:dyDescent="0.35">
      <c r="B17" s="66"/>
      <c r="C17" s="69"/>
      <c r="D17" s="69"/>
      <c r="E17" s="60"/>
      <c r="F17" s="61"/>
    </row>
    <row r="18" spans="2:6" x14ac:dyDescent="0.35">
      <c r="B18" s="66"/>
      <c r="C18" s="181"/>
      <c r="D18" s="181"/>
      <c r="E18" s="60"/>
      <c r="F18" s="61"/>
    </row>
    <row r="19" spans="2:6" ht="24" thickBot="1" x14ac:dyDescent="0.4">
      <c r="B19" s="70"/>
      <c r="C19" s="71" t="s">
        <v>56</v>
      </c>
      <c r="D19" s="72"/>
      <c r="E19" s="73"/>
      <c r="F19" s="74"/>
    </row>
    <row r="20" spans="2:6" ht="24" thickBot="1" x14ac:dyDescent="0.4">
      <c r="B20" s="68"/>
      <c r="C20" s="67"/>
      <c r="D20" s="67"/>
      <c r="E20" s="60"/>
    </row>
    <row r="21" spans="2:6" ht="24" thickBot="1" x14ac:dyDescent="0.4">
      <c r="B21" s="174" t="s">
        <v>57</v>
      </c>
      <c r="C21" s="175"/>
      <c r="D21" s="175"/>
      <c r="E21" s="175"/>
      <c r="F21" s="176"/>
    </row>
    <row r="22" spans="2:6" ht="21" customHeight="1" thickBot="1" x14ac:dyDescent="0.4">
      <c r="B22" s="171" t="s">
        <v>58</v>
      </c>
      <c r="C22" s="172"/>
      <c r="D22" s="172"/>
      <c r="E22" s="172"/>
      <c r="F22" s="173"/>
    </row>
    <row r="23" spans="2:6" ht="18.95" customHeight="1" x14ac:dyDescent="0.35"/>
  </sheetData>
  <sheetProtection algorithmName="SHA-512" hashValue="G2sLKlMytz5gvAidGLOHSH2ALiKQF7D1gxHxMO06+rKBKjjO2DxYz5zFEVtSHRJcoH1VCkXOuGuWFV22+GcUBA==" saltValue="KkuYv2vEXRAUZt/xK94fnQ==" spinCount="100000" sheet="1" objects="1" scenarios="1" formatColumns="0" selectLockedCells="1"/>
  <mergeCells count="6">
    <mergeCell ref="B22:F22"/>
    <mergeCell ref="B21:F21"/>
    <mergeCell ref="B5:F5"/>
    <mergeCell ref="C11:D11"/>
    <mergeCell ref="C14:D14"/>
    <mergeCell ref="C18:D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1811-924C-49CF-8784-835ACEEE19A9}">
  <dimension ref="A1:AS245"/>
  <sheetViews>
    <sheetView zoomScale="80" zoomScaleNormal="80" workbookViewId="0">
      <pane xSplit="3" ySplit="1" topLeftCell="X179" activePane="bottomRight" state="frozen"/>
      <selection pane="topRight" activeCell="D1" sqref="D1"/>
      <selection pane="bottomLeft" activeCell="A2" sqref="A2"/>
      <selection pane="bottomRight" activeCell="A2" sqref="A2:AS245"/>
    </sheetView>
  </sheetViews>
  <sheetFormatPr defaultRowHeight="15" x14ac:dyDescent="0.25"/>
  <sheetData>
    <row r="1" spans="1:45" x14ac:dyDescent="0.25">
      <c r="A1" t="s">
        <v>406</v>
      </c>
      <c r="B1" t="s">
        <v>59</v>
      </c>
      <c r="C1" t="s">
        <v>62</v>
      </c>
      <c r="D1" t="s">
        <v>60</v>
      </c>
      <c r="E1" t="s">
        <v>61</v>
      </c>
      <c r="F1" t="s">
        <v>63</v>
      </c>
      <c r="G1" t="s">
        <v>37</v>
      </c>
      <c r="H1" t="s">
        <v>64</v>
      </c>
      <c r="I1" t="s">
        <v>65</v>
      </c>
      <c r="J1" t="s">
        <v>66</v>
      </c>
      <c r="K1" t="s">
        <v>68</v>
      </c>
      <c r="L1" t="s">
        <v>41</v>
      </c>
      <c r="M1" t="s">
        <v>67</v>
      </c>
      <c r="N1" t="s">
        <v>69</v>
      </c>
      <c r="O1" t="s">
        <v>70</v>
      </c>
      <c r="P1" t="s">
        <v>428</v>
      </c>
      <c r="Q1" t="s">
        <v>429</v>
      </c>
      <c r="R1" t="s">
        <v>71</v>
      </c>
      <c r="S1" t="s">
        <v>72</v>
      </c>
      <c r="T1" t="s">
        <v>73</v>
      </c>
      <c r="U1" t="s">
        <v>74</v>
      </c>
      <c r="V1" t="s">
        <v>76</v>
      </c>
      <c r="W1" t="s">
        <v>446</v>
      </c>
      <c r="X1" t="s">
        <v>75</v>
      </c>
      <c r="Y1" t="s">
        <v>77</v>
      </c>
      <c r="Z1" t="s">
        <v>79</v>
      </c>
      <c r="AA1" t="s">
        <v>81</v>
      </c>
      <c r="AB1" t="s">
        <v>83</v>
      </c>
      <c r="AC1" t="s">
        <v>85</v>
      </c>
      <c r="AD1" t="s">
        <v>87</v>
      </c>
      <c r="AE1" t="s">
        <v>97</v>
      </c>
      <c r="AF1" t="s">
        <v>78</v>
      </c>
      <c r="AG1" t="s">
        <v>80</v>
      </c>
      <c r="AH1" t="s">
        <v>82</v>
      </c>
      <c r="AI1" t="s">
        <v>84</v>
      </c>
      <c r="AJ1" t="s">
        <v>86</v>
      </c>
      <c r="AK1" t="s">
        <v>88</v>
      </c>
      <c r="AL1" t="s">
        <v>89</v>
      </c>
      <c r="AM1" t="s">
        <v>90</v>
      </c>
      <c r="AN1" t="s">
        <v>91</v>
      </c>
      <c r="AO1" t="s">
        <v>92</v>
      </c>
      <c r="AP1" t="s">
        <v>93</v>
      </c>
      <c r="AQ1" t="s">
        <v>94</v>
      </c>
      <c r="AR1" t="s">
        <v>95</v>
      </c>
      <c r="AS1" t="s">
        <v>96</v>
      </c>
    </row>
    <row r="2" spans="1:45" x14ac:dyDescent="0.25">
      <c r="A2">
        <v>176143</v>
      </c>
      <c r="B2">
        <v>0</v>
      </c>
      <c r="C2" t="s">
        <v>99</v>
      </c>
      <c r="D2" t="s">
        <v>98</v>
      </c>
      <c r="E2" t="s">
        <v>98</v>
      </c>
      <c r="F2" t="s">
        <v>99</v>
      </c>
      <c r="G2" t="s">
        <v>425</v>
      </c>
      <c r="H2" t="s">
        <v>425</v>
      </c>
      <c r="I2" t="s">
        <v>425</v>
      </c>
      <c r="J2" t="s">
        <v>425</v>
      </c>
      <c r="K2" t="s">
        <v>425</v>
      </c>
      <c r="L2" t="s">
        <v>425</v>
      </c>
      <c r="M2" t="s">
        <v>425</v>
      </c>
      <c r="P2" t="s">
        <v>425</v>
      </c>
      <c r="R2" s="143">
        <v>44705</v>
      </c>
      <c r="S2" t="s">
        <v>101</v>
      </c>
      <c r="T2" t="s">
        <v>101</v>
      </c>
      <c r="U2" t="s">
        <v>102</v>
      </c>
      <c r="V2" s="144">
        <v>1056171.53</v>
      </c>
      <c r="W2" s="145">
        <v>0.84181809266487895</v>
      </c>
      <c r="X2" s="144">
        <v>1254631.54</v>
      </c>
      <c r="Y2" s="144">
        <v>374252.35</v>
      </c>
      <c r="Z2" s="144">
        <v>5000</v>
      </c>
      <c r="AA2" s="144">
        <v>150624.88</v>
      </c>
      <c r="AB2" s="144">
        <v>706754.31</v>
      </c>
      <c r="AC2" s="144">
        <v>18000</v>
      </c>
      <c r="AD2" s="144">
        <v>1254631.54</v>
      </c>
      <c r="AE2" s="144">
        <v>0</v>
      </c>
      <c r="AF2" s="144">
        <v>100566.91</v>
      </c>
      <c r="AG2" s="144">
        <v>118.68</v>
      </c>
      <c r="AH2" s="144">
        <v>81524.990000000005</v>
      </c>
      <c r="AI2" s="144">
        <v>706754.31</v>
      </c>
      <c r="AJ2" s="144">
        <v>6105.07</v>
      </c>
      <c r="AK2" s="144">
        <v>895069.96</v>
      </c>
      <c r="AL2" s="144">
        <v>89506.995999999999</v>
      </c>
      <c r="AM2" s="144">
        <v>89506.995999999999</v>
      </c>
      <c r="AN2" s="144">
        <v>134260.49900000001</v>
      </c>
      <c r="AO2" s="144">
        <v>134260.49900000001</v>
      </c>
      <c r="AP2" s="144">
        <v>89506.995999999999</v>
      </c>
      <c r="AQ2" s="144">
        <v>134260.49900000001</v>
      </c>
      <c r="AR2" s="144">
        <v>223767.495</v>
      </c>
      <c r="AS2" s="144">
        <v>359561.58</v>
      </c>
    </row>
    <row r="3" spans="1:45" x14ac:dyDescent="0.25">
      <c r="A3">
        <v>176375</v>
      </c>
      <c r="B3">
        <v>0</v>
      </c>
      <c r="C3" t="s">
        <v>104</v>
      </c>
      <c r="D3" t="s">
        <v>103</v>
      </c>
      <c r="E3" t="s">
        <v>103</v>
      </c>
      <c r="F3" t="s">
        <v>104</v>
      </c>
      <c r="G3" t="s">
        <v>425</v>
      </c>
      <c r="H3" t="s">
        <v>425</v>
      </c>
      <c r="I3" t="s">
        <v>425</v>
      </c>
      <c r="J3" t="s">
        <v>425</v>
      </c>
      <c r="K3" t="s">
        <v>425</v>
      </c>
      <c r="L3" t="s">
        <v>425</v>
      </c>
      <c r="M3" t="s">
        <v>425</v>
      </c>
      <c r="N3" t="s">
        <v>425</v>
      </c>
      <c r="O3">
        <v>170901</v>
      </c>
      <c r="P3" t="s">
        <v>425</v>
      </c>
      <c r="R3" s="143">
        <v>44712</v>
      </c>
      <c r="S3" t="s">
        <v>101</v>
      </c>
      <c r="T3" t="s">
        <v>101</v>
      </c>
      <c r="U3" t="s">
        <v>102</v>
      </c>
      <c r="V3" s="144">
        <v>2722891</v>
      </c>
      <c r="W3" s="145">
        <v>0.79194812174408102</v>
      </c>
      <c r="X3" s="144">
        <v>3438218.9</v>
      </c>
      <c r="Y3" s="144">
        <v>2257828.5699999998</v>
      </c>
      <c r="Z3" s="144">
        <v>0</v>
      </c>
      <c r="AA3" s="144">
        <v>343698.54</v>
      </c>
      <c r="AB3" s="144">
        <v>491500</v>
      </c>
      <c r="AC3" s="144">
        <v>345191.79</v>
      </c>
      <c r="AD3" s="144">
        <v>3438218.9</v>
      </c>
      <c r="AE3" s="144">
        <v>0</v>
      </c>
      <c r="AF3" s="144">
        <v>421463.87</v>
      </c>
      <c r="AG3" s="144">
        <v>1439.12</v>
      </c>
      <c r="AH3" s="144">
        <v>57272.62</v>
      </c>
      <c r="AI3" s="144">
        <v>465973.06</v>
      </c>
      <c r="AJ3" s="144">
        <v>112870.25</v>
      </c>
      <c r="AK3" s="144">
        <v>1059018.92</v>
      </c>
      <c r="AL3" s="144">
        <v>200681.49567</v>
      </c>
      <c r="AM3" s="144">
        <v>36429.949999999997</v>
      </c>
      <c r="AN3" s="144">
        <v>36781.412649999998</v>
      </c>
      <c r="AO3" s="144">
        <v>259398.01352000001</v>
      </c>
      <c r="AP3" s="144">
        <v>480283.05</v>
      </c>
      <c r="AQ3" s="144">
        <v>7743.58</v>
      </c>
      <c r="AR3" s="144">
        <v>37701.415999999997</v>
      </c>
      <c r="AS3" s="144">
        <v>2379199.98</v>
      </c>
    </row>
    <row r="4" spans="1:45" x14ac:dyDescent="0.25">
      <c r="A4">
        <v>176480</v>
      </c>
      <c r="B4">
        <v>0</v>
      </c>
      <c r="C4" t="s">
        <v>106</v>
      </c>
      <c r="D4" t="s">
        <v>105</v>
      </c>
      <c r="E4" t="s">
        <v>105</v>
      </c>
      <c r="F4" t="s">
        <v>106</v>
      </c>
      <c r="G4" t="s">
        <v>425</v>
      </c>
      <c r="H4" t="s">
        <v>425</v>
      </c>
      <c r="I4" t="s">
        <v>425</v>
      </c>
      <c r="J4" t="s">
        <v>425</v>
      </c>
      <c r="K4" t="s">
        <v>425</v>
      </c>
      <c r="L4" t="s">
        <v>425</v>
      </c>
      <c r="M4" t="s">
        <v>425</v>
      </c>
      <c r="P4" t="s">
        <v>425</v>
      </c>
      <c r="R4" s="143">
        <v>44725</v>
      </c>
      <c r="S4" s="143">
        <v>44734</v>
      </c>
      <c r="T4" s="143">
        <v>44734</v>
      </c>
      <c r="U4" t="s">
        <v>100</v>
      </c>
      <c r="V4" s="144">
        <v>806640.5</v>
      </c>
      <c r="W4" s="145">
        <v>0.89301169846371198</v>
      </c>
      <c r="X4" s="144">
        <v>903281</v>
      </c>
      <c r="Y4" s="144">
        <v>503902</v>
      </c>
      <c r="Z4" s="144">
        <v>18000</v>
      </c>
      <c r="AA4" s="144">
        <v>354379</v>
      </c>
      <c r="AB4" s="144">
        <v>0</v>
      </c>
      <c r="AC4" s="144">
        <v>27000</v>
      </c>
      <c r="AD4" s="144">
        <v>903281</v>
      </c>
      <c r="AE4" s="144">
        <v>0</v>
      </c>
      <c r="AF4" s="144">
        <v>245516.02</v>
      </c>
      <c r="AG4" s="144">
        <v>840.48</v>
      </c>
      <c r="AH4" s="144">
        <v>1123.48</v>
      </c>
      <c r="AI4" s="144">
        <v>35555.72</v>
      </c>
      <c r="AJ4" s="144">
        <v>0</v>
      </c>
      <c r="AK4" s="144">
        <v>283035.7</v>
      </c>
      <c r="AL4" s="144">
        <v>21730.01</v>
      </c>
      <c r="AM4" s="144">
        <v>21730.01</v>
      </c>
      <c r="AN4" s="144">
        <v>22773.13</v>
      </c>
      <c r="AO4" s="144">
        <v>67058.789999999994</v>
      </c>
      <c r="AP4" s="144">
        <v>60423.88</v>
      </c>
      <c r="AQ4" s="144">
        <v>44391.16</v>
      </c>
      <c r="AR4" s="144">
        <v>44928.72</v>
      </c>
      <c r="AS4" s="144">
        <v>620245.30000000005</v>
      </c>
    </row>
    <row r="5" spans="1:45" x14ac:dyDescent="0.25">
      <c r="A5">
        <v>176484</v>
      </c>
      <c r="B5">
        <v>0</v>
      </c>
      <c r="C5" t="s">
        <v>426</v>
      </c>
      <c r="D5" t="s">
        <v>105</v>
      </c>
      <c r="E5" t="s">
        <v>105</v>
      </c>
      <c r="F5" t="s">
        <v>107</v>
      </c>
      <c r="G5" t="s">
        <v>424</v>
      </c>
      <c r="H5" t="s">
        <v>424</v>
      </c>
      <c r="I5" t="s">
        <v>425</v>
      </c>
      <c r="J5" t="s">
        <v>425</v>
      </c>
      <c r="K5" t="s">
        <v>424</v>
      </c>
      <c r="L5" t="s">
        <v>424</v>
      </c>
      <c r="M5" t="s">
        <v>424</v>
      </c>
      <c r="P5" t="s">
        <v>425</v>
      </c>
      <c r="R5" s="143">
        <v>44725</v>
      </c>
      <c r="S5" s="143">
        <v>44734</v>
      </c>
      <c r="T5" s="143">
        <v>44733</v>
      </c>
      <c r="U5" t="s">
        <v>100</v>
      </c>
      <c r="V5" s="144">
        <v>53400.01</v>
      </c>
      <c r="W5" s="145">
        <v>0.79940134730538903</v>
      </c>
      <c r="X5" s="144">
        <v>66800</v>
      </c>
      <c r="Y5" s="144">
        <v>65400</v>
      </c>
      <c r="Z5" s="144">
        <v>0</v>
      </c>
      <c r="AA5" s="144">
        <v>0</v>
      </c>
      <c r="AB5" s="144">
        <v>0</v>
      </c>
      <c r="AC5" s="144">
        <v>1400</v>
      </c>
      <c r="AD5" s="144">
        <v>66800</v>
      </c>
      <c r="AE5" s="144">
        <v>0</v>
      </c>
      <c r="AF5" s="144">
        <v>38729.33</v>
      </c>
      <c r="AG5" s="144">
        <v>0</v>
      </c>
      <c r="AH5" s="144">
        <v>0</v>
      </c>
      <c r="AI5" s="144">
        <v>0</v>
      </c>
      <c r="AJ5" s="144">
        <v>0</v>
      </c>
      <c r="AK5" s="144">
        <v>38729.33</v>
      </c>
      <c r="AL5" s="144">
        <v>0</v>
      </c>
      <c r="AM5" s="144">
        <v>278</v>
      </c>
      <c r="AN5" s="144">
        <v>30606.666667000001</v>
      </c>
      <c r="AO5" s="144">
        <v>7844.6666670000004</v>
      </c>
      <c r="AP5" s="144">
        <v>0</v>
      </c>
      <c r="AQ5" s="144">
        <v>0</v>
      </c>
      <c r="AR5" s="144">
        <v>0</v>
      </c>
      <c r="AS5" s="144">
        <v>28070.67</v>
      </c>
    </row>
    <row r="6" spans="1:45" x14ac:dyDescent="0.25">
      <c r="A6">
        <v>176486</v>
      </c>
      <c r="B6">
        <v>0</v>
      </c>
      <c r="C6" t="s">
        <v>426</v>
      </c>
      <c r="D6" t="s">
        <v>108</v>
      </c>
      <c r="E6" t="s">
        <v>108</v>
      </c>
      <c r="F6" t="s">
        <v>107</v>
      </c>
      <c r="G6" t="s">
        <v>424</v>
      </c>
      <c r="H6" t="s">
        <v>424</v>
      </c>
      <c r="I6" t="s">
        <v>425</v>
      </c>
      <c r="J6" t="s">
        <v>425</v>
      </c>
      <c r="K6" t="s">
        <v>424</v>
      </c>
      <c r="L6" t="s">
        <v>424</v>
      </c>
      <c r="M6" t="s">
        <v>424</v>
      </c>
      <c r="P6" t="s">
        <v>425</v>
      </c>
      <c r="R6" s="143">
        <v>44725</v>
      </c>
      <c r="S6" s="143">
        <v>44734</v>
      </c>
      <c r="T6" s="143">
        <v>44733</v>
      </c>
      <c r="U6" t="s">
        <v>100</v>
      </c>
      <c r="V6" s="144">
        <v>53400.01</v>
      </c>
      <c r="W6" s="145">
        <v>0.79940134730538903</v>
      </c>
      <c r="X6" s="144">
        <v>66800</v>
      </c>
      <c r="Y6" s="144">
        <v>65400</v>
      </c>
      <c r="Z6" s="144">
        <v>0</v>
      </c>
      <c r="AA6" s="144">
        <v>0</v>
      </c>
      <c r="AB6" s="144">
        <v>0</v>
      </c>
      <c r="AC6" s="144">
        <v>1400</v>
      </c>
      <c r="AD6" s="144">
        <v>66800</v>
      </c>
      <c r="AE6" s="144">
        <v>0</v>
      </c>
      <c r="AF6" s="144">
        <v>38729.33</v>
      </c>
      <c r="AG6" s="144">
        <v>0</v>
      </c>
      <c r="AH6" s="144">
        <v>0</v>
      </c>
      <c r="AI6" s="144">
        <v>0</v>
      </c>
      <c r="AJ6" s="144">
        <v>0</v>
      </c>
      <c r="AK6" s="144">
        <v>38729.33</v>
      </c>
      <c r="AL6" s="144">
        <v>0</v>
      </c>
      <c r="AM6" s="144">
        <v>278</v>
      </c>
      <c r="AN6" s="144">
        <v>30606.666667000001</v>
      </c>
      <c r="AO6" s="144">
        <v>7844.6666670000004</v>
      </c>
      <c r="AP6" s="144">
        <v>0</v>
      </c>
      <c r="AQ6" s="144">
        <v>0</v>
      </c>
      <c r="AR6" s="144">
        <v>0</v>
      </c>
      <c r="AS6" s="144">
        <v>28070.67</v>
      </c>
    </row>
    <row r="7" spans="1:45" x14ac:dyDescent="0.25">
      <c r="A7">
        <v>176487</v>
      </c>
      <c r="B7">
        <v>0</v>
      </c>
      <c r="C7" t="s">
        <v>106</v>
      </c>
      <c r="D7" t="s">
        <v>109</v>
      </c>
      <c r="E7" t="s">
        <v>109</v>
      </c>
      <c r="F7" t="s">
        <v>106</v>
      </c>
      <c r="G7" t="s">
        <v>425</v>
      </c>
      <c r="H7" t="s">
        <v>425</v>
      </c>
      <c r="I7" t="s">
        <v>425</v>
      </c>
      <c r="J7" t="s">
        <v>425</v>
      </c>
      <c r="K7" t="s">
        <v>425</v>
      </c>
      <c r="L7" t="s">
        <v>425</v>
      </c>
      <c r="M7" t="s">
        <v>425</v>
      </c>
      <c r="P7" t="s">
        <v>425</v>
      </c>
      <c r="R7" s="143">
        <v>44725</v>
      </c>
      <c r="S7" s="143">
        <v>44734</v>
      </c>
      <c r="T7" s="143">
        <v>44734</v>
      </c>
      <c r="U7" t="s">
        <v>100</v>
      </c>
      <c r="V7" s="144">
        <v>828858.5</v>
      </c>
      <c r="W7" s="145">
        <v>0.87458439597474802</v>
      </c>
      <c r="X7" s="144">
        <v>947717</v>
      </c>
      <c r="Y7" s="144">
        <v>535590</v>
      </c>
      <c r="Z7" s="144">
        <v>18000</v>
      </c>
      <c r="AA7" s="144">
        <v>328003.8</v>
      </c>
      <c r="AB7" s="144">
        <v>39123.199999999997</v>
      </c>
      <c r="AC7" s="144">
        <v>27000</v>
      </c>
      <c r="AD7" s="144">
        <v>947717</v>
      </c>
      <c r="AE7" s="144">
        <v>0</v>
      </c>
      <c r="AF7" s="144">
        <v>285087.26</v>
      </c>
      <c r="AG7" s="144">
        <v>0</v>
      </c>
      <c r="AH7" s="144">
        <v>169.27</v>
      </c>
      <c r="AI7" s="144">
        <v>34381.85</v>
      </c>
      <c r="AJ7" s="144">
        <v>0</v>
      </c>
      <c r="AK7" s="144">
        <v>319638.38</v>
      </c>
      <c r="AL7" s="144">
        <v>21537.17</v>
      </c>
      <c r="AM7" s="144">
        <v>21537.17</v>
      </c>
      <c r="AN7" s="144">
        <v>21537.17</v>
      </c>
      <c r="AO7" s="144">
        <v>100610.02</v>
      </c>
      <c r="AP7" s="144">
        <v>58891.42</v>
      </c>
      <c r="AQ7" s="144">
        <v>44923.67</v>
      </c>
      <c r="AR7" s="144">
        <v>50601.760000000002</v>
      </c>
      <c r="AS7" s="144">
        <v>628078.62</v>
      </c>
    </row>
    <row r="8" spans="1:45" x14ac:dyDescent="0.25">
      <c r="A8">
        <v>176488</v>
      </c>
      <c r="B8">
        <v>0</v>
      </c>
      <c r="C8" t="s">
        <v>106</v>
      </c>
      <c r="D8" t="s">
        <v>108</v>
      </c>
      <c r="E8" t="s">
        <v>108</v>
      </c>
      <c r="F8" t="s">
        <v>106</v>
      </c>
      <c r="G8" t="s">
        <v>425</v>
      </c>
      <c r="H8" t="s">
        <v>425</v>
      </c>
      <c r="I8" t="s">
        <v>425</v>
      </c>
      <c r="J8" t="s">
        <v>425</v>
      </c>
      <c r="K8" t="s">
        <v>425</v>
      </c>
      <c r="L8" t="s">
        <v>425</v>
      </c>
      <c r="M8" t="s">
        <v>425</v>
      </c>
      <c r="P8" t="s">
        <v>425</v>
      </c>
      <c r="R8" s="143">
        <v>44720</v>
      </c>
      <c r="S8" s="143">
        <v>44734</v>
      </c>
      <c r="T8" s="143">
        <v>44734</v>
      </c>
      <c r="U8" t="s">
        <v>100</v>
      </c>
      <c r="V8" s="144">
        <v>799052.51</v>
      </c>
      <c r="W8" s="145">
        <v>0.89972752095754505</v>
      </c>
      <c r="X8" s="144">
        <v>888105</v>
      </c>
      <c r="Y8" s="144">
        <v>449846</v>
      </c>
      <c r="Z8" s="144">
        <v>36000</v>
      </c>
      <c r="AA8" s="144">
        <v>323135.8</v>
      </c>
      <c r="AB8" s="144">
        <v>39123.199999999997</v>
      </c>
      <c r="AC8" s="144">
        <v>40000</v>
      </c>
      <c r="AD8" s="144">
        <v>888105</v>
      </c>
      <c r="AE8" s="144">
        <v>0</v>
      </c>
      <c r="AF8" s="144">
        <v>238936.21</v>
      </c>
      <c r="AG8" s="144">
        <v>3373.41</v>
      </c>
      <c r="AH8" s="144">
        <v>46983.88</v>
      </c>
      <c r="AI8" s="144">
        <v>39123.199999999997</v>
      </c>
      <c r="AJ8" s="144">
        <v>5174.0200000000004</v>
      </c>
      <c r="AK8" s="144">
        <v>333590.71999999997</v>
      </c>
      <c r="AL8" s="144">
        <v>16110.73</v>
      </c>
      <c r="AM8" s="144">
        <v>17797.43</v>
      </c>
      <c r="AN8" s="144">
        <v>17797.43</v>
      </c>
      <c r="AO8" s="144">
        <v>72839.81</v>
      </c>
      <c r="AP8" s="144">
        <v>134445.31</v>
      </c>
      <c r="AQ8" s="144">
        <v>30822.18</v>
      </c>
      <c r="AR8" s="144">
        <v>43777.83</v>
      </c>
      <c r="AS8" s="144">
        <v>554514.28</v>
      </c>
    </row>
    <row r="9" spans="1:45" x14ac:dyDescent="0.25">
      <c r="A9">
        <v>176489</v>
      </c>
      <c r="B9">
        <v>0</v>
      </c>
      <c r="C9" t="s">
        <v>426</v>
      </c>
      <c r="D9" t="s">
        <v>109</v>
      </c>
      <c r="E9" t="s">
        <v>109</v>
      </c>
      <c r="F9" t="s">
        <v>107</v>
      </c>
      <c r="G9" t="s">
        <v>424</v>
      </c>
      <c r="H9" t="s">
        <v>424</v>
      </c>
      <c r="I9" t="s">
        <v>425</v>
      </c>
      <c r="J9" t="s">
        <v>425</v>
      </c>
      <c r="K9" t="s">
        <v>424</v>
      </c>
      <c r="L9" t="s">
        <v>424</v>
      </c>
      <c r="M9" t="s">
        <v>424</v>
      </c>
      <c r="P9" t="s">
        <v>425</v>
      </c>
      <c r="R9" s="143">
        <v>44727</v>
      </c>
      <c r="S9" s="143">
        <v>44734</v>
      </c>
      <c r="T9" s="143">
        <v>44733</v>
      </c>
      <c r="U9" t="s">
        <v>100</v>
      </c>
      <c r="V9" s="144">
        <v>53400.01</v>
      </c>
      <c r="W9" s="145">
        <v>0.79940134730538903</v>
      </c>
      <c r="X9" s="144">
        <v>66800</v>
      </c>
      <c r="Y9" s="144">
        <v>65400</v>
      </c>
      <c r="Z9" s="144">
        <v>0</v>
      </c>
      <c r="AA9" s="144">
        <v>0</v>
      </c>
      <c r="AB9" s="144">
        <v>0</v>
      </c>
      <c r="AC9" s="144">
        <v>1400</v>
      </c>
      <c r="AD9" s="144">
        <v>66800</v>
      </c>
      <c r="AE9" s="144">
        <v>0</v>
      </c>
      <c r="AF9" s="144">
        <v>36503.333333000002</v>
      </c>
      <c r="AG9" s="144">
        <v>0</v>
      </c>
      <c r="AH9" s="144">
        <v>0</v>
      </c>
      <c r="AI9" s="144">
        <v>0</v>
      </c>
      <c r="AJ9" s="144">
        <v>0</v>
      </c>
      <c r="AK9" s="144">
        <v>36503.333333000002</v>
      </c>
      <c r="AL9" s="144">
        <v>0</v>
      </c>
      <c r="AM9" s="144">
        <v>278</v>
      </c>
      <c r="AN9" s="144">
        <v>30606.666667000001</v>
      </c>
      <c r="AO9" s="144">
        <v>5618.6666670000004</v>
      </c>
      <c r="AP9" s="144">
        <v>0</v>
      </c>
      <c r="AQ9" s="144">
        <v>0</v>
      </c>
      <c r="AR9" s="144">
        <v>0</v>
      </c>
      <c r="AS9" s="144">
        <v>30296.666667000001</v>
      </c>
    </row>
    <row r="10" spans="1:45" x14ac:dyDescent="0.25">
      <c r="A10">
        <v>176490</v>
      </c>
      <c r="B10">
        <v>0</v>
      </c>
      <c r="C10" t="s">
        <v>106</v>
      </c>
      <c r="D10" t="s">
        <v>110</v>
      </c>
      <c r="E10" t="s">
        <v>110</v>
      </c>
      <c r="F10" t="s">
        <v>106</v>
      </c>
      <c r="G10" t="s">
        <v>425</v>
      </c>
      <c r="H10" t="s">
        <v>425</v>
      </c>
      <c r="I10" t="s">
        <v>425</v>
      </c>
      <c r="J10" t="s">
        <v>425</v>
      </c>
      <c r="K10" t="s">
        <v>425</v>
      </c>
      <c r="L10" t="s">
        <v>425</v>
      </c>
      <c r="M10" t="s">
        <v>425</v>
      </c>
      <c r="P10" t="s">
        <v>425</v>
      </c>
      <c r="R10" s="143">
        <v>44725</v>
      </c>
      <c r="S10" t="s">
        <v>101</v>
      </c>
      <c r="T10" t="s">
        <v>101</v>
      </c>
      <c r="U10" t="s">
        <v>102</v>
      </c>
      <c r="V10" s="144">
        <v>1010074.57</v>
      </c>
      <c r="W10" s="145">
        <v>0.92191043160477204</v>
      </c>
      <c r="X10" s="144">
        <v>1095632</v>
      </c>
      <c r="Y10" s="144">
        <v>592772</v>
      </c>
      <c r="Z10" s="144">
        <v>18000</v>
      </c>
      <c r="AA10" s="144">
        <v>378481.86</v>
      </c>
      <c r="AB10" s="144">
        <v>66378.14</v>
      </c>
      <c r="AC10" s="144">
        <v>40000</v>
      </c>
      <c r="AD10" s="144">
        <v>1095632</v>
      </c>
      <c r="AE10" s="144">
        <v>0</v>
      </c>
      <c r="AF10" s="144">
        <v>440681.46</v>
      </c>
      <c r="AG10" s="144">
        <v>1979.98</v>
      </c>
      <c r="AH10" s="144">
        <v>15165.11</v>
      </c>
      <c r="AI10" s="144">
        <v>66378.14</v>
      </c>
      <c r="AJ10" s="144">
        <v>9127.4289000000008</v>
      </c>
      <c r="AK10" s="144">
        <v>533332.1189</v>
      </c>
      <c r="AL10" s="144">
        <v>20424.21</v>
      </c>
      <c r="AM10" s="144">
        <v>20451.48</v>
      </c>
      <c r="AN10" s="144">
        <v>20675.439999999999</v>
      </c>
      <c r="AO10" s="144">
        <v>201633.82</v>
      </c>
      <c r="AP10" s="144">
        <v>186777.62</v>
      </c>
      <c r="AQ10" s="144">
        <v>24420.52</v>
      </c>
      <c r="AR10" s="144">
        <v>58949.03</v>
      </c>
      <c r="AS10" s="144">
        <v>562299.8811</v>
      </c>
    </row>
    <row r="11" spans="1:45" x14ac:dyDescent="0.25">
      <c r="A11">
        <v>176492</v>
      </c>
      <c r="B11">
        <v>0</v>
      </c>
      <c r="C11" t="s">
        <v>112</v>
      </c>
      <c r="D11" t="s">
        <v>111</v>
      </c>
      <c r="E11" t="s">
        <v>111</v>
      </c>
      <c r="F11" t="s">
        <v>112</v>
      </c>
      <c r="G11" t="s">
        <v>425</v>
      </c>
      <c r="H11" t="s">
        <v>425</v>
      </c>
      <c r="I11" t="s">
        <v>425</v>
      </c>
      <c r="J11" t="s">
        <v>425</v>
      </c>
      <c r="K11" t="s">
        <v>425</v>
      </c>
      <c r="L11" t="s">
        <v>425</v>
      </c>
      <c r="M11" t="s">
        <v>425</v>
      </c>
      <c r="P11" t="s">
        <v>425</v>
      </c>
      <c r="R11" s="143">
        <v>44719</v>
      </c>
      <c r="S11" t="s">
        <v>101</v>
      </c>
      <c r="T11" t="s">
        <v>101</v>
      </c>
      <c r="U11" t="s">
        <v>102</v>
      </c>
      <c r="V11" s="144">
        <v>1361780.7</v>
      </c>
      <c r="W11" s="145">
        <v>0.91420770199150903</v>
      </c>
      <c r="X11" s="144">
        <v>1489574.74</v>
      </c>
      <c r="Y11" s="144">
        <v>0</v>
      </c>
      <c r="Z11" s="144">
        <v>0</v>
      </c>
      <c r="AA11" s="144">
        <v>511176.14</v>
      </c>
      <c r="AB11" s="144">
        <v>855000</v>
      </c>
      <c r="AC11" s="144">
        <v>123398.6</v>
      </c>
      <c r="AD11" s="144">
        <v>1489574.74</v>
      </c>
      <c r="AE11" s="144">
        <v>0</v>
      </c>
      <c r="AF11" s="144">
        <v>0</v>
      </c>
      <c r="AG11" s="144">
        <v>0</v>
      </c>
      <c r="AH11" s="144">
        <v>15456.46</v>
      </c>
      <c r="AI11" s="144">
        <v>2137.5</v>
      </c>
      <c r="AJ11" s="144">
        <v>97690.57</v>
      </c>
      <c r="AK11" s="144">
        <v>115284.53</v>
      </c>
      <c r="AL11" s="144">
        <v>13973.646570999999</v>
      </c>
      <c r="AM11" s="144">
        <v>13873.646570999999</v>
      </c>
      <c r="AN11" s="144">
        <v>13844.698571299999</v>
      </c>
      <c r="AO11" s="144">
        <v>21597.666571000002</v>
      </c>
      <c r="AP11" s="144">
        <v>14161.588571300001</v>
      </c>
      <c r="AQ11" s="144">
        <v>23723.636574</v>
      </c>
      <c r="AR11" s="144">
        <v>14109.636570999999</v>
      </c>
      <c r="AS11" s="144">
        <v>1374290.21</v>
      </c>
    </row>
    <row r="12" spans="1:45" x14ac:dyDescent="0.25">
      <c r="A12">
        <v>176573</v>
      </c>
      <c r="B12">
        <v>1</v>
      </c>
      <c r="C12" t="s">
        <v>426</v>
      </c>
      <c r="D12" t="s">
        <v>113</v>
      </c>
      <c r="E12" t="s">
        <v>113</v>
      </c>
      <c r="F12" t="s">
        <v>107</v>
      </c>
      <c r="G12" t="s">
        <v>424</v>
      </c>
      <c r="H12" t="s">
        <v>424</v>
      </c>
      <c r="I12" t="s">
        <v>425</v>
      </c>
      <c r="J12" t="s">
        <v>425</v>
      </c>
      <c r="K12" t="s">
        <v>424</v>
      </c>
      <c r="L12" t="s">
        <v>424</v>
      </c>
      <c r="M12" t="s">
        <v>424</v>
      </c>
      <c r="P12" t="s">
        <v>425</v>
      </c>
      <c r="R12" s="143">
        <v>44725</v>
      </c>
      <c r="S12" s="143">
        <v>44748</v>
      </c>
      <c r="T12" s="143">
        <v>44748</v>
      </c>
      <c r="U12" t="s">
        <v>100</v>
      </c>
      <c r="V12" s="144">
        <v>53400.01</v>
      </c>
      <c r="W12" s="145">
        <v>0.79940134730538903</v>
      </c>
      <c r="X12" s="144">
        <v>66800</v>
      </c>
      <c r="Y12" s="144">
        <v>65400</v>
      </c>
      <c r="Z12" s="144">
        <v>0</v>
      </c>
      <c r="AA12" s="144">
        <v>0</v>
      </c>
      <c r="AB12" s="144">
        <v>0</v>
      </c>
      <c r="AC12" s="144">
        <v>1400</v>
      </c>
      <c r="AD12" s="144">
        <v>66800</v>
      </c>
      <c r="AE12" s="144">
        <v>0</v>
      </c>
      <c r="AF12" s="144">
        <v>38729.333333000002</v>
      </c>
      <c r="AG12" s="144">
        <v>0</v>
      </c>
      <c r="AH12" s="144">
        <v>0</v>
      </c>
      <c r="AI12" s="144">
        <v>0</v>
      </c>
      <c r="AJ12" s="144">
        <v>0</v>
      </c>
      <c r="AK12" s="144">
        <v>38729.333333000002</v>
      </c>
      <c r="AL12" s="144">
        <v>0</v>
      </c>
      <c r="AM12" s="144">
        <v>278</v>
      </c>
      <c r="AN12" s="144">
        <v>30606.666667000001</v>
      </c>
      <c r="AO12" s="144">
        <v>7844.6666670000004</v>
      </c>
      <c r="AP12" s="144">
        <v>0</v>
      </c>
      <c r="AQ12" s="144">
        <v>0</v>
      </c>
      <c r="AR12" s="144">
        <v>0</v>
      </c>
      <c r="AS12" s="144">
        <v>28070.666667000001</v>
      </c>
    </row>
    <row r="13" spans="1:45" x14ac:dyDescent="0.25">
      <c r="A13">
        <v>176574</v>
      </c>
      <c r="B13">
        <v>0</v>
      </c>
      <c r="C13" t="s">
        <v>115</v>
      </c>
      <c r="D13" t="s">
        <v>114</v>
      </c>
      <c r="E13" t="s">
        <v>114</v>
      </c>
      <c r="F13" t="s">
        <v>116</v>
      </c>
      <c r="G13" t="s">
        <v>425</v>
      </c>
      <c r="H13" t="s">
        <v>425</v>
      </c>
      <c r="I13" t="s">
        <v>425</v>
      </c>
      <c r="J13" t="s">
        <v>425</v>
      </c>
      <c r="K13" t="s">
        <v>425</v>
      </c>
      <c r="L13" t="s">
        <v>425</v>
      </c>
      <c r="M13" t="s">
        <v>425</v>
      </c>
      <c r="N13" t="s">
        <v>425</v>
      </c>
      <c r="O13">
        <v>170823</v>
      </c>
      <c r="P13" t="s">
        <v>425</v>
      </c>
      <c r="R13" s="143">
        <v>44728</v>
      </c>
      <c r="S13" t="s">
        <v>101</v>
      </c>
      <c r="T13" t="s">
        <v>101</v>
      </c>
      <c r="U13" t="s">
        <v>102</v>
      </c>
      <c r="V13" s="144">
        <v>1197404.82</v>
      </c>
      <c r="W13" s="145">
        <v>0.78058664703113001</v>
      </c>
      <c r="X13" s="144">
        <v>1533980.66</v>
      </c>
      <c r="Y13" s="144">
        <v>1046123.66</v>
      </c>
      <c r="Z13" s="144">
        <v>7116</v>
      </c>
      <c r="AA13" s="144">
        <v>312211</v>
      </c>
      <c r="AB13" s="144">
        <v>41000</v>
      </c>
      <c r="AC13" s="144">
        <v>127530</v>
      </c>
      <c r="AD13" s="144">
        <v>1533980.66</v>
      </c>
      <c r="AE13" s="144">
        <v>0</v>
      </c>
      <c r="AF13" s="144">
        <v>407971.19</v>
      </c>
      <c r="AG13" s="144">
        <v>0</v>
      </c>
      <c r="AH13" s="144">
        <v>101316.05</v>
      </c>
      <c r="AI13" s="144">
        <v>0</v>
      </c>
      <c r="AJ13" s="144">
        <v>79706.429999999993</v>
      </c>
      <c r="AK13" s="144">
        <v>588993.67000000004</v>
      </c>
      <c r="AL13" s="144">
        <v>50389.86</v>
      </c>
      <c r="AM13" s="144">
        <v>78892.37</v>
      </c>
      <c r="AN13" s="144">
        <v>73578.62</v>
      </c>
      <c r="AO13" s="144">
        <v>94872.948999999993</v>
      </c>
      <c r="AP13" s="144">
        <v>149087.94</v>
      </c>
      <c r="AQ13" s="144">
        <v>81929.52</v>
      </c>
      <c r="AR13" s="144">
        <v>60242.39</v>
      </c>
      <c r="AS13" s="144">
        <v>944986.99</v>
      </c>
    </row>
    <row r="14" spans="1:45" x14ac:dyDescent="0.25">
      <c r="A14">
        <v>176575</v>
      </c>
      <c r="B14">
        <v>0</v>
      </c>
      <c r="C14" t="s">
        <v>118</v>
      </c>
      <c r="D14" t="s">
        <v>117</v>
      </c>
      <c r="E14" t="s">
        <v>117</v>
      </c>
      <c r="F14" t="s">
        <v>118</v>
      </c>
      <c r="G14" t="s">
        <v>424</v>
      </c>
      <c r="H14" t="s">
        <v>424</v>
      </c>
      <c r="I14" t="s">
        <v>424</v>
      </c>
      <c r="J14" t="s">
        <v>425</v>
      </c>
      <c r="K14" t="s">
        <v>424</v>
      </c>
      <c r="L14" t="s">
        <v>424</v>
      </c>
      <c r="M14" t="s">
        <v>424</v>
      </c>
      <c r="P14" t="s">
        <v>425</v>
      </c>
      <c r="R14" s="143">
        <v>44725</v>
      </c>
      <c r="T14" s="143">
        <v>44747</v>
      </c>
      <c r="U14" t="s">
        <v>100</v>
      </c>
      <c r="V14" s="144">
        <v>375000.01</v>
      </c>
      <c r="W14" s="145">
        <v>0.75000001999999999</v>
      </c>
      <c r="X14" s="144">
        <v>500000</v>
      </c>
      <c r="Y14" s="144">
        <v>186025.68</v>
      </c>
      <c r="Z14" s="144">
        <v>0</v>
      </c>
      <c r="AA14" s="144">
        <v>176330</v>
      </c>
      <c r="AB14" s="144">
        <v>0</v>
      </c>
      <c r="AC14" s="144">
        <v>137644.32</v>
      </c>
      <c r="AD14" s="144">
        <v>500000</v>
      </c>
      <c r="AE14" s="144">
        <v>0</v>
      </c>
      <c r="AF14" s="144">
        <v>104321.96</v>
      </c>
      <c r="AG14" s="144">
        <v>0</v>
      </c>
      <c r="AH14" s="144">
        <v>102941.14</v>
      </c>
      <c r="AI14" s="144">
        <v>0</v>
      </c>
      <c r="AJ14" s="144">
        <v>88022.15</v>
      </c>
      <c r="AK14" s="144">
        <v>295285.25</v>
      </c>
      <c r="AL14" s="144">
        <v>0</v>
      </c>
      <c r="AM14" s="144">
        <v>0</v>
      </c>
      <c r="AN14" s="144">
        <v>0</v>
      </c>
      <c r="AO14" s="144">
        <v>295285.25</v>
      </c>
      <c r="AP14" s="144">
        <v>0</v>
      </c>
      <c r="AQ14" s="144">
        <v>0</v>
      </c>
      <c r="AR14" s="144">
        <v>0</v>
      </c>
      <c r="AS14" s="144">
        <v>204714.75</v>
      </c>
    </row>
    <row r="15" spans="1:45" x14ac:dyDescent="0.25">
      <c r="A15">
        <v>176579</v>
      </c>
      <c r="B15">
        <v>0</v>
      </c>
      <c r="C15" t="s">
        <v>119</v>
      </c>
      <c r="D15" t="s">
        <v>117</v>
      </c>
      <c r="E15" t="s">
        <v>117</v>
      </c>
      <c r="F15" t="s">
        <v>119</v>
      </c>
      <c r="G15" t="s">
        <v>425</v>
      </c>
      <c r="H15" t="s">
        <v>425</v>
      </c>
      <c r="I15" t="s">
        <v>425</v>
      </c>
      <c r="J15" t="s">
        <v>425</v>
      </c>
      <c r="K15" t="s">
        <v>425</v>
      </c>
      <c r="L15" t="s">
        <v>425</v>
      </c>
      <c r="M15" t="s">
        <v>425</v>
      </c>
      <c r="N15" t="s">
        <v>425</v>
      </c>
      <c r="O15">
        <v>172298</v>
      </c>
      <c r="P15" t="s">
        <v>425</v>
      </c>
      <c r="R15" s="143">
        <v>44726</v>
      </c>
      <c r="T15" s="143">
        <v>44747</v>
      </c>
      <c r="U15" t="s">
        <v>100</v>
      </c>
      <c r="V15" s="144">
        <v>1494041.78</v>
      </c>
      <c r="W15" s="145">
        <v>0.89163782705773797</v>
      </c>
      <c r="X15" s="144">
        <v>1675615.07</v>
      </c>
      <c r="Y15" s="144">
        <v>721098.32</v>
      </c>
      <c r="Z15" s="144">
        <v>63000</v>
      </c>
      <c r="AA15" s="144">
        <v>326982.36</v>
      </c>
      <c r="AB15" s="144">
        <v>470739.39</v>
      </c>
      <c r="AC15" s="144">
        <v>93795</v>
      </c>
      <c r="AD15" s="144">
        <v>1675615.07</v>
      </c>
      <c r="AE15" s="144">
        <v>0</v>
      </c>
      <c r="AF15" s="144">
        <v>245681.64</v>
      </c>
      <c r="AG15" s="144">
        <v>2365</v>
      </c>
      <c r="AH15" s="144">
        <v>482.36</v>
      </c>
      <c r="AI15" s="144">
        <v>67200.929999999993</v>
      </c>
      <c r="AJ15" s="144">
        <v>5784</v>
      </c>
      <c r="AK15" s="144">
        <v>321513.93</v>
      </c>
      <c r="AL15" s="144">
        <v>11628.6</v>
      </c>
      <c r="AM15" s="144">
        <v>24682.799999999999</v>
      </c>
      <c r="AN15" s="144">
        <v>42214.81</v>
      </c>
      <c r="AO15" s="144">
        <v>144670.70000000001</v>
      </c>
      <c r="AP15" s="144">
        <v>78593.61</v>
      </c>
      <c r="AQ15" s="144">
        <v>14177.24</v>
      </c>
      <c r="AR15" s="144">
        <v>5546.17</v>
      </c>
      <c r="AS15" s="144">
        <v>1354101.14</v>
      </c>
    </row>
    <row r="16" spans="1:45" x14ac:dyDescent="0.25">
      <c r="A16">
        <v>176580</v>
      </c>
      <c r="B16">
        <v>0</v>
      </c>
      <c r="C16" t="s">
        <v>120</v>
      </c>
      <c r="D16" t="s">
        <v>113</v>
      </c>
      <c r="E16" t="s">
        <v>113</v>
      </c>
      <c r="F16" t="s">
        <v>120</v>
      </c>
      <c r="G16" t="s">
        <v>425</v>
      </c>
      <c r="H16" t="s">
        <v>425</v>
      </c>
      <c r="I16" t="s">
        <v>425</v>
      </c>
      <c r="J16" t="s">
        <v>425</v>
      </c>
      <c r="K16" t="s">
        <v>425</v>
      </c>
      <c r="L16" t="s">
        <v>425</v>
      </c>
      <c r="M16" t="s">
        <v>425</v>
      </c>
      <c r="P16" t="s">
        <v>425</v>
      </c>
      <c r="R16" s="143">
        <v>44729</v>
      </c>
      <c r="S16" s="143">
        <v>44748</v>
      </c>
      <c r="T16" s="143">
        <v>44748</v>
      </c>
      <c r="U16" t="s">
        <v>100</v>
      </c>
      <c r="V16" s="144">
        <v>710000</v>
      </c>
      <c r="W16" s="145">
        <v>1</v>
      </c>
      <c r="X16" s="144">
        <v>710000</v>
      </c>
      <c r="Y16" s="144">
        <v>301746</v>
      </c>
      <c r="Z16" s="144">
        <v>0</v>
      </c>
      <c r="AA16" s="144">
        <v>238254</v>
      </c>
      <c r="AB16" s="144">
        <v>170000</v>
      </c>
      <c r="AC16" s="144">
        <v>0</v>
      </c>
      <c r="AD16" s="144">
        <v>710000</v>
      </c>
      <c r="AE16" s="144">
        <v>0</v>
      </c>
      <c r="AF16" s="144">
        <v>71237.55661</v>
      </c>
      <c r="AG16" s="144">
        <v>0</v>
      </c>
      <c r="AH16" s="144">
        <v>109334.49</v>
      </c>
      <c r="AI16" s="144">
        <v>0</v>
      </c>
      <c r="AJ16" s="144">
        <v>0</v>
      </c>
      <c r="AK16" s="144">
        <v>180572.04660999999</v>
      </c>
      <c r="AL16" s="144">
        <v>3291.67</v>
      </c>
      <c r="AM16" s="144">
        <v>2016.16</v>
      </c>
      <c r="AN16" s="144">
        <v>169513.26</v>
      </c>
      <c r="AO16" s="144">
        <v>0</v>
      </c>
      <c r="AP16" s="144">
        <v>0</v>
      </c>
      <c r="AQ16" s="144">
        <v>0</v>
      </c>
      <c r="AR16" s="144">
        <v>5750.9594999999999</v>
      </c>
      <c r="AS16" s="144">
        <v>529427.95339000004</v>
      </c>
    </row>
    <row r="17" spans="1:45" x14ac:dyDescent="0.25">
      <c r="A17">
        <v>176681</v>
      </c>
      <c r="B17">
        <v>1</v>
      </c>
      <c r="C17" t="s">
        <v>106</v>
      </c>
      <c r="D17" t="s">
        <v>121</v>
      </c>
      <c r="E17" t="s">
        <v>121</v>
      </c>
      <c r="F17" t="s">
        <v>106</v>
      </c>
      <c r="G17" t="s">
        <v>424</v>
      </c>
      <c r="H17" t="s">
        <v>424</v>
      </c>
      <c r="I17" t="s">
        <v>424</v>
      </c>
      <c r="J17" t="s">
        <v>424</v>
      </c>
      <c r="K17" t="s">
        <v>424</v>
      </c>
      <c r="L17" t="s">
        <v>424</v>
      </c>
      <c r="M17" t="s">
        <v>425</v>
      </c>
      <c r="P17" t="s">
        <v>425</v>
      </c>
      <c r="R17" s="143">
        <v>44733</v>
      </c>
      <c r="S17" s="143">
        <v>44727</v>
      </c>
      <c r="T17" s="143">
        <v>44727</v>
      </c>
      <c r="U17" t="s">
        <v>100</v>
      </c>
      <c r="V17" s="144">
        <v>434577.01</v>
      </c>
      <c r="W17" s="145">
        <v>0.90319733390972501</v>
      </c>
      <c r="X17" s="144">
        <v>481154</v>
      </c>
      <c r="Y17" s="144">
        <v>366680</v>
      </c>
      <c r="Z17" s="144">
        <v>12000</v>
      </c>
      <c r="AA17" s="144">
        <v>62369.09</v>
      </c>
      <c r="AB17" s="144">
        <v>31737.65</v>
      </c>
      <c r="AC17" s="144">
        <v>8367.26</v>
      </c>
      <c r="AD17" s="144">
        <v>481154</v>
      </c>
      <c r="AE17" s="144">
        <v>0</v>
      </c>
      <c r="AF17" s="144">
        <v>279906.23</v>
      </c>
      <c r="AG17" s="144">
        <v>0</v>
      </c>
      <c r="AH17" s="144">
        <v>19030.97</v>
      </c>
      <c r="AI17" s="144">
        <v>31737.65</v>
      </c>
      <c r="AJ17" s="144">
        <v>5030.29</v>
      </c>
      <c r="AK17" s="144">
        <v>335705.14</v>
      </c>
      <c r="AL17" s="144">
        <v>0</v>
      </c>
      <c r="AM17" s="144">
        <v>0</v>
      </c>
      <c r="AN17" s="144">
        <v>0</v>
      </c>
      <c r="AO17" s="144">
        <v>0</v>
      </c>
      <c r="AP17" s="144">
        <v>3680.62</v>
      </c>
      <c r="AQ17" s="144">
        <v>0</v>
      </c>
      <c r="AR17" s="144">
        <v>332024.52</v>
      </c>
      <c r="AS17" s="144">
        <v>145448.85999999999</v>
      </c>
    </row>
    <row r="18" spans="1:45" x14ac:dyDescent="0.25">
      <c r="A18">
        <v>176688</v>
      </c>
      <c r="B18">
        <v>0</v>
      </c>
      <c r="C18" t="s">
        <v>122</v>
      </c>
      <c r="D18" t="s">
        <v>121</v>
      </c>
      <c r="E18" t="s">
        <v>121</v>
      </c>
      <c r="F18" t="s">
        <v>122</v>
      </c>
      <c r="G18" t="s">
        <v>425</v>
      </c>
      <c r="H18" t="s">
        <v>425</v>
      </c>
      <c r="I18" t="s">
        <v>425</v>
      </c>
      <c r="J18" t="s">
        <v>425</v>
      </c>
      <c r="K18" t="s">
        <v>424</v>
      </c>
      <c r="L18" t="s">
        <v>425</v>
      </c>
      <c r="M18" t="s">
        <v>424</v>
      </c>
      <c r="P18" t="s">
        <v>425</v>
      </c>
      <c r="R18" s="143">
        <v>44729</v>
      </c>
      <c r="S18" s="143">
        <v>44727</v>
      </c>
      <c r="T18" s="143">
        <v>44726</v>
      </c>
      <c r="U18" t="s">
        <v>100</v>
      </c>
      <c r="V18" s="144">
        <v>4354262.01</v>
      </c>
      <c r="W18" s="145">
        <v>0.916606849424071</v>
      </c>
      <c r="X18" s="144">
        <v>4750414</v>
      </c>
      <c r="Y18" s="144">
        <v>851464</v>
      </c>
      <c r="Z18" s="144">
        <v>12360</v>
      </c>
      <c r="AA18" s="144">
        <v>857200</v>
      </c>
      <c r="AB18" s="144">
        <v>2849390</v>
      </c>
      <c r="AC18" s="144">
        <v>180000</v>
      </c>
      <c r="AD18" s="144">
        <v>4750414</v>
      </c>
      <c r="AE18" s="144">
        <v>0</v>
      </c>
      <c r="AF18" s="144">
        <v>418013.99</v>
      </c>
      <c r="AG18" s="144">
        <v>2469.71</v>
      </c>
      <c r="AH18" s="144">
        <v>205657.21</v>
      </c>
      <c r="AI18" s="144">
        <v>482679.13</v>
      </c>
      <c r="AJ18" s="144">
        <v>0</v>
      </c>
      <c r="AK18" s="144">
        <v>1108820.04</v>
      </c>
      <c r="AL18" s="144">
        <v>161489.82</v>
      </c>
      <c r="AM18" s="144">
        <v>161489.82</v>
      </c>
      <c r="AN18" s="144">
        <v>52922.85</v>
      </c>
      <c r="AO18" s="144">
        <v>571853.78</v>
      </c>
      <c r="AP18" s="144">
        <v>161063.76999999999</v>
      </c>
      <c r="AQ18" s="144">
        <v>0</v>
      </c>
      <c r="AR18" s="144">
        <v>0</v>
      </c>
      <c r="AS18" s="144">
        <v>3641593.96</v>
      </c>
    </row>
    <row r="19" spans="1:45" x14ac:dyDescent="0.25">
      <c r="A19">
        <v>176689</v>
      </c>
      <c r="B19">
        <v>0</v>
      </c>
      <c r="C19" t="s">
        <v>124</v>
      </c>
      <c r="D19" t="s">
        <v>123</v>
      </c>
      <c r="E19" t="s">
        <v>123</v>
      </c>
      <c r="F19" t="s">
        <v>124</v>
      </c>
      <c r="G19" t="s">
        <v>425</v>
      </c>
      <c r="H19" t="s">
        <v>425</v>
      </c>
      <c r="I19" t="s">
        <v>425</v>
      </c>
      <c r="J19" t="s">
        <v>425</v>
      </c>
      <c r="K19" t="s">
        <v>424</v>
      </c>
      <c r="L19" t="s">
        <v>424</v>
      </c>
      <c r="M19" t="s">
        <v>424</v>
      </c>
      <c r="P19" t="s">
        <v>425</v>
      </c>
      <c r="R19" s="143">
        <v>44729</v>
      </c>
      <c r="S19" s="143">
        <v>44749</v>
      </c>
      <c r="T19" s="143">
        <v>44749</v>
      </c>
      <c r="U19" t="s">
        <v>100</v>
      </c>
      <c r="V19" s="144">
        <v>462981.85</v>
      </c>
      <c r="W19" s="145">
        <v>0.80784299732319498</v>
      </c>
      <c r="X19" s="144">
        <v>573108.69999999995</v>
      </c>
      <c r="Y19" s="144">
        <v>446203.7</v>
      </c>
      <c r="Z19" s="144">
        <v>9000</v>
      </c>
      <c r="AA19" s="144">
        <v>11700</v>
      </c>
      <c r="AB19" s="144">
        <v>48790</v>
      </c>
      <c r="AC19" s="144">
        <v>57415</v>
      </c>
      <c r="AD19" s="144">
        <v>573108.69999999995</v>
      </c>
      <c r="AE19" s="144">
        <v>0</v>
      </c>
      <c r="AF19" s="144">
        <v>288062.78000000003</v>
      </c>
      <c r="AG19" s="144">
        <v>956</v>
      </c>
      <c r="AH19" s="144">
        <v>225</v>
      </c>
      <c r="AI19" s="144">
        <v>49510</v>
      </c>
      <c r="AJ19" s="144">
        <v>33874.870000000003</v>
      </c>
      <c r="AK19" s="144">
        <v>372628.65</v>
      </c>
      <c r="AL19" s="144">
        <v>20846.72</v>
      </c>
      <c r="AM19" s="144">
        <v>36011.32</v>
      </c>
      <c r="AN19" s="144">
        <v>82462.12</v>
      </c>
      <c r="AO19" s="144">
        <v>233308.49</v>
      </c>
      <c r="AP19" s="144">
        <v>0</v>
      </c>
      <c r="AQ19" s="144">
        <v>0</v>
      </c>
      <c r="AR19" s="144">
        <v>0</v>
      </c>
      <c r="AS19" s="144">
        <v>200480.05</v>
      </c>
    </row>
    <row r="20" spans="1:45" x14ac:dyDescent="0.25">
      <c r="A20">
        <v>176690</v>
      </c>
      <c r="B20">
        <v>0</v>
      </c>
      <c r="C20" t="s">
        <v>104</v>
      </c>
      <c r="D20" t="s">
        <v>123</v>
      </c>
      <c r="E20" t="s">
        <v>123</v>
      </c>
      <c r="F20" t="s">
        <v>104</v>
      </c>
      <c r="G20" t="s">
        <v>425</v>
      </c>
      <c r="H20" t="s">
        <v>425</v>
      </c>
      <c r="I20" t="s">
        <v>425</v>
      </c>
      <c r="J20" t="s">
        <v>425</v>
      </c>
      <c r="K20" t="s">
        <v>425</v>
      </c>
      <c r="L20" t="s">
        <v>425</v>
      </c>
      <c r="M20" t="s">
        <v>425</v>
      </c>
      <c r="N20" t="s">
        <v>425</v>
      </c>
      <c r="O20">
        <v>170901</v>
      </c>
      <c r="P20" t="s">
        <v>425</v>
      </c>
      <c r="R20" s="143">
        <v>44740</v>
      </c>
      <c r="S20" s="143">
        <v>44749</v>
      </c>
      <c r="T20" s="143">
        <v>44749</v>
      </c>
      <c r="U20" t="s">
        <v>100</v>
      </c>
      <c r="V20" s="144">
        <v>1892801.95</v>
      </c>
      <c r="W20" s="145">
        <v>0.82861886835364595</v>
      </c>
      <c r="X20" s="144">
        <v>2284285.36</v>
      </c>
      <c r="Y20" s="144">
        <v>1193277.3899999999</v>
      </c>
      <c r="Z20" s="144">
        <v>16300</v>
      </c>
      <c r="AA20" s="144">
        <v>154702.71</v>
      </c>
      <c r="AB20" s="144">
        <v>719450</v>
      </c>
      <c r="AC20" s="144">
        <v>200555.26</v>
      </c>
      <c r="AD20" s="144">
        <v>2284285.36</v>
      </c>
      <c r="AE20" s="144">
        <v>0</v>
      </c>
      <c r="AF20" s="144">
        <v>255763.74</v>
      </c>
      <c r="AG20" s="144">
        <v>406</v>
      </c>
      <c r="AH20" s="144">
        <v>58071.9</v>
      </c>
      <c r="AI20" s="144">
        <v>494136.22</v>
      </c>
      <c r="AJ20" s="144">
        <v>100434.79</v>
      </c>
      <c r="AK20" s="144">
        <v>908812.65</v>
      </c>
      <c r="AL20" s="144">
        <v>140765.95137</v>
      </c>
      <c r="AM20" s="144">
        <v>19634.558804799999</v>
      </c>
      <c r="AN20" s="144">
        <v>40638.649545</v>
      </c>
      <c r="AO20" s="144">
        <v>200067.18424</v>
      </c>
      <c r="AP20" s="144">
        <v>483105.8975502</v>
      </c>
      <c r="AQ20" s="144">
        <v>17485.542477999999</v>
      </c>
      <c r="AR20" s="144">
        <v>7114.8695803000001</v>
      </c>
      <c r="AS20" s="144">
        <v>1375472.71</v>
      </c>
    </row>
    <row r="21" spans="1:45" x14ac:dyDescent="0.25">
      <c r="A21">
        <v>176691</v>
      </c>
      <c r="B21">
        <v>0</v>
      </c>
      <c r="C21" t="s">
        <v>126</v>
      </c>
      <c r="D21" t="s">
        <v>125</v>
      </c>
      <c r="E21" t="s">
        <v>125</v>
      </c>
      <c r="G21" t="s">
        <v>425</v>
      </c>
      <c r="H21" t="s">
        <v>425</v>
      </c>
      <c r="I21" t="s">
        <v>425</v>
      </c>
      <c r="J21" t="s">
        <v>425</v>
      </c>
      <c r="K21" t="s">
        <v>425</v>
      </c>
      <c r="L21" t="s">
        <v>425</v>
      </c>
      <c r="M21" t="s">
        <v>425</v>
      </c>
      <c r="P21" t="s">
        <v>425</v>
      </c>
      <c r="R21" s="143">
        <v>44784</v>
      </c>
      <c r="S21" s="143">
        <v>44733</v>
      </c>
      <c r="T21" s="143">
        <v>44701</v>
      </c>
      <c r="U21" t="s">
        <v>100</v>
      </c>
      <c r="V21" s="144">
        <v>3303773.12</v>
      </c>
      <c r="W21" s="145">
        <v>0.93623843586072097</v>
      </c>
      <c r="X21" s="144">
        <v>3528773.22</v>
      </c>
      <c r="Y21" s="144">
        <v>1676050.2</v>
      </c>
      <c r="Z21" s="144">
        <v>10000</v>
      </c>
      <c r="AA21" s="144">
        <v>487750</v>
      </c>
      <c r="AB21" s="144">
        <v>1213664</v>
      </c>
      <c r="AC21" s="144">
        <v>141309.01999999999</v>
      </c>
      <c r="AD21" s="144">
        <v>3528773.22</v>
      </c>
      <c r="AE21" s="144">
        <v>0</v>
      </c>
      <c r="AF21" s="144">
        <v>395729.40788999997</v>
      </c>
      <c r="AG21" s="144">
        <v>0</v>
      </c>
      <c r="AH21" s="144">
        <v>12911.99</v>
      </c>
      <c r="AI21" s="144">
        <v>16609.490000000002</v>
      </c>
      <c r="AJ21" s="144">
        <v>0</v>
      </c>
      <c r="AK21" s="144">
        <v>425250.88789000001</v>
      </c>
      <c r="AL21" s="144">
        <v>16492.66</v>
      </c>
      <c r="AM21" s="144">
        <v>16492.66</v>
      </c>
      <c r="AN21" s="144">
        <v>16492.66</v>
      </c>
      <c r="AO21" s="144">
        <v>375772.91788999998</v>
      </c>
      <c r="AP21" s="144">
        <v>0</v>
      </c>
      <c r="AQ21" s="144">
        <v>0</v>
      </c>
      <c r="AR21" s="144">
        <v>0</v>
      </c>
      <c r="AS21" s="144">
        <v>3103522.3321099998</v>
      </c>
    </row>
    <row r="22" spans="1:45" x14ac:dyDescent="0.25">
      <c r="A22">
        <v>176692</v>
      </c>
      <c r="B22">
        <v>0</v>
      </c>
      <c r="C22" t="s">
        <v>127</v>
      </c>
      <c r="D22" t="s">
        <v>121</v>
      </c>
      <c r="E22" t="s">
        <v>121</v>
      </c>
      <c r="F22" t="s">
        <v>127</v>
      </c>
      <c r="G22" t="s">
        <v>424</v>
      </c>
      <c r="H22" t="s">
        <v>424</v>
      </c>
      <c r="I22" t="s">
        <v>424</v>
      </c>
      <c r="J22" t="s">
        <v>424</v>
      </c>
      <c r="K22" t="s">
        <v>425</v>
      </c>
      <c r="L22" t="s">
        <v>425</v>
      </c>
      <c r="M22" t="s">
        <v>424</v>
      </c>
      <c r="P22" t="s">
        <v>425</v>
      </c>
      <c r="R22" s="143">
        <v>44729</v>
      </c>
      <c r="S22" s="143">
        <v>44727</v>
      </c>
      <c r="T22" s="143">
        <v>44726</v>
      </c>
      <c r="U22" t="s">
        <v>100</v>
      </c>
      <c r="V22" s="144">
        <v>1298442.99</v>
      </c>
      <c r="W22" s="145">
        <v>0.80195107173407498</v>
      </c>
      <c r="X22" s="144">
        <v>1619105</v>
      </c>
      <c r="Y22" s="144">
        <v>662403</v>
      </c>
      <c r="Z22" s="144">
        <v>5000</v>
      </c>
      <c r="AA22" s="144">
        <v>216842.49</v>
      </c>
      <c r="AB22" s="144">
        <v>587668.51</v>
      </c>
      <c r="AC22" s="144">
        <v>147191</v>
      </c>
      <c r="AD22" s="144">
        <v>1619105</v>
      </c>
      <c r="AE22" s="144">
        <v>0</v>
      </c>
      <c r="AF22" s="144">
        <v>287384.65000000002</v>
      </c>
      <c r="AG22" s="144">
        <v>0</v>
      </c>
      <c r="AH22" s="144">
        <v>119811.98</v>
      </c>
      <c r="AI22" s="144">
        <v>587668.51</v>
      </c>
      <c r="AJ22" s="144">
        <v>99486.52</v>
      </c>
      <c r="AK22" s="144">
        <v>1094351.6599999999</v>
      </c>
      <c r="AL22" s="144">
        <v>0</v>
      </c>
      <c r="AM22" s="144">
        <v>0</v>
      </c>
      <c r="AN22" s="144">
        <v>0</v>
      </c>
      <c r="AO22" s="144">
        <v>0</v>
      </c>
      <c r="AP22" s="144">
        <v>698262.91</v>
      </c>
      <c r="AQ22" s="144">
        <v>396088.75</v>
      </c>
      <c r="AR22" s="144">
        <v>0</v>
      </c>
      <c r="AS22" s="144">
        <v>524753.34</v>
      </c>
    </row>
    <row r="23" spans="1:45" x14ac:dyDescent="0.25">
      <c r="A23">
        <v>176693</v>
      </c>
      <c r="B23">
        <v>0</v>
      </c>
      <c r="C23" t="s">
        <v>128</v>
      </c>
      <c r="D23" t="s">
        <v>125</v>
      </c>
      <c r="E23" t="s">
        <v>125</v>
      </c>
      <c r="F23" t="s">
        <v>128</v>
      </c>
      <c r="G23" t="s">
        <v>424</v>
      </c>
      <c r="H23" t="s">
        <v>424</v>
      </c>
      <c r="I23" t="s">
        <v>424</v>
      </c>
      <c r="J23" t="s">
        <v>425</v>
      </c>
      <c r="K23" t="s">
        <v>424</v>
      </c>
      <c r="L23" t="s">
        <v>424</v>
      </c>
      <c r="M23" t="s">
        <v>424</v>
      </c>
      <c r="P23" t="s">
        <v>425</v>
      </c>
      <c r="R23" s="143">
        <v>44768</v>
      </c>
      <c r="S23" s="143">
        <v>44733</v>
      </c>
      <c r="T23" s="143">
        <v>44706</v>
      </c>
      <c r="U23" t="s">
        <v>100</v>
      </c>
      <c r="V23" s="144">
        <v>276923.49</v>
      </c>
      <c r="W23" s="145">
        <v>0.75271811752170403</v>
      </c>
      <c r="X23" s="144">
        <v>367898</v>
      </c>
      <c r="Y23" s="144">
        <v>245804</v>
      </c>
      <c r="Z23" s="144">
        <v>4400</v>
      </c>
      <c r="AA23" s="144">
        <v>69188</v>
      </c>
      <c r="AB23" s="144">
        <v>0</v>
      </c>
      <c r="AC23" s="144">
        <v>48506</v>
      </c>
      <c r="AD23" s="144">
        <v>367898</v>
      </c>
      <c r="AE23" s="144">
        <v>0</v>
      </c>
      <c r="AF23" s="144">
        <v>133455.23000000001</v>
      </c>
      <c r="AG23" s="144">
        <v>607.49</v>
      </c>
      <c r="AH23" s="144">
        <v>47936.38</v>
      </c>
      <c r="AI23" s="144">
        <v>491</v>
      </c>
      <c r="AJ23" s="144">
        <v>37690.959999999999</v>
      </c>
      <c r="AK23" s="144">
        <v>220181.06</v>
      </c>
      <c r="AL23" s="144">
        <v>0</v>
      </c>
      <c r="AM23" s="144">
        <v>0</v>
      </c>
      <c r="AN23" s="144">
        <v>0</v>
      </c>
      <c r="AO23" s="144">
        <v>220181.06</v>
      </c>
      <c r="AP23" s="144">
        <v>0</v>
      </c>
      <c r="AQ23" s="144">
        <v>0</v>
      </c>
      <c r="AR23" s="144">
        <v>0</v>
      </c>
      <c r="AS23" s="144">
        <v>147716.94</v>
      </c>
    </row>
    <row r="24" spans="1:45" x14ac:dyDescent="0.25">
      <c r="A24">
        <v>176706</v>
      </c>
      <c r="B24">
        <v>0</v>
      </c>
      <c r="C24" t="s">
        <v>130</v>
      </c>
      <c r="D24" t="s">
        <v>129</v>
      </c>
      <c r="E24" t="s">
        <v>129</v>
      </c>
      <c r="F24" t="s">
        <v>131</v>
      </c>
      <c r="G24" t="s">
        <v>425</v>
      </c>
      <c r="H24" t="s">
        <v>425</v>
      </c>
      <c r="I24" t="s">
        <v>425</v>
      </c>
      <c r="J24" t="s">
        <v>425</v>
      </c>
      <c r="K24" t="s">
        <v>424</v>
      </c>
      <c r="L24" t="s">
        <v>424</v>
      </c>
      <c r="M24" t="s">
        <v>424</v>
      </c>
      <c r="N24" t="s">
        <v>425</v>
      </c>
      <c r="O24">
        <v>170487</v>
      </c>
      <c r="P24" t="s">
        <v>425</v>
      </c>
      <c r="R24" s="143">
        <v>44750</v>
      </c>
      <c r="S24" s="143">
        <v>44734</v>
      </c>
      <c r="T24" s="143">
        <v>44733</v>
      </c>
      <c r="U24" t="s">
        <v>100</v>
      </c>
      <c r="V24" s="144">
        <v>920711.04</v>
      </c>
      <c r="W24" s="145">
        <v>0.63326712686414899</v>
      </c>
      <c r="X24" s="144">
        <v>1453906.26</v>
      </c>
      <c r="Y24" s="144">
        <v>864999.14</v>
      </c>
      <c r="Z24" s="144">
        <v>20294.11</v>
      </c>
      <c r="AA24" s="144">
        <v>299651.53999999998</v>
      </c>
      <c r="AB24" s="144">
        <v>0</v>
      </c>
      <c r="AC24" s="144">
        <v>268961.46999999997</v>
      </c>
      <c r="AD24" s="144">
        <v>1453906.26</v>
      </c>
      <c r="AE24" s="144">
        <v>0</v>
      </c>
      <c r="AF24" s="144">
        <v>415327.1</v>
      </c>
      <c r="AG24" s="144">
        <v>444.11</v>
      </c>
      <c r="AH24" s="144">
        <v>63380.1</v>
      </c>
      <c r="AI24" s="144">
        <v>0</v>
      </c>
      <c r="AJ24" s="144">
        <v>137995.57999999999</v>
      </c>
      <c r="AK24" s="144">
        <v>617146.89</v>
      </c>
      <c r="AL24" s="144">
        <v>154286.70000000001</v>
      </c>
      <c r="AM24" s="144">
        <v>154286.71</v>
      </c>
      <c r="AN24" s="144">
        <v>154286.74</v>
      </c>
      <c r="AO24" s="144">
        <v>154286.74</v>
      </c>
      <c r="AP24" s="144">
        <v>0</v>
      </c>
      <c r="AQ24" s="144">
        <v>0</v>
      </c>
      <c r="AR24" s="144">
        <v>0</v>
      </c>
      <c r="AS24" s="144">
        <v>836759.37</v>
      </c>
    </row>
    <row r="25" spans="1:45" x14ac:dyDescent="0.25">
      <c r="A25">
        <v>176708</v>
      </c>
      <c r="B25">
        <v>1</v>
      </c>
      <c r="C25" t="s">
        <v>132</v>
      </c>
      <c r="D25" t="s">
        <v>129</v>
      </c>
      <c r="E25" t="s">
        <v>129</v>
      </c>
      <c r="F25" t="s">
        <v>133</v>
      </c>
      <c r="G25" t="s">
        <v>425</v>
      </c>
      <c r="H25" t="s">
        <v>425</v>
      </c>
      <c r="I25" t="s">
        <v>425</v>
      </c>
      <c r="J25" t="s">
        <v>425</v>
      </c>
      <c r="K25" t="s">
        <v>425</v>
      </c>
      <c r="L25" t="s">
        <v>424</v>
      </c>
      <c r="M25" t="s">
        <v>425</v>
      </c>
      <c r="N25" t="s">
        <v>425</v>
      </c>
      <c r="O25">
        <v>172166</v>
      </c>
      <c r="P25" t="s">
        <v>425</v>
      </c>
      <c r="R25" s="143">
        <v>44736</v>
      </c>
      <c r="S25" s="143">
        <v>44741</v>
      </c>
      <c r="T25" s="143">
        <v>44727</v>
      </c>
      <c r="U25" t="s">
        <v>100</v>
      </c>
      <c r="V25" s="144">
        <v>2320370.88</v>
      </c>
      <c r="W25" s="145">
        <v>0.986113985990835</v>
      </c>
      <c r="X25" s="144">
        <v>2353045.2999999998</v>
      </c>
      <c r="Y25" s="144">
        <v>1669515</v>
      </c>
      <c r="Z25" s="144">
        <v>18481</v>
      </c>
      <c r="AA25" s="144">
        <v>364525</v>
      </c>
      <c r="AB25" s="144">
        <v>0</v>
      </c>
      <c r="AC25" s="144">
        <v>300524.3</v>
      </c>
      <c r="AD25" s="144">
        <v>2353045.2999999998</v>
      </c>
      <c r="AE25" s="144">
        <v>0</v>
      </c>
      <c r="AF25" s="144">
        <v>282690.78000000003</v>
      </c>
      <c r="AG25" s="144">
        <v>601.99</v>
      </c>
      <c r="AH25" s="144">
        <v>68412.25</v>
      </c>
      <c r="AI25" s="144">
        <v>0</v>
      </c>
      <c r="AJ25" s="144">
        <v>57690.13</v>
      </c>
      <c r="AK25" s="144">
        <v>409395.15</v>
      </c>
      <c r="AL25" s="144">
        <v>0</v>
      </c>
      <c r="AM25" s="144">
        <v>0</v>
      </c>
      <c r="AN25" s="144">
        <v>12665.7</v>
      </c>
      <c r="AO25" s="144">
        <v>214644.79</v>
      </c>
      <c r="AP25" s="144">
        <v>0</v>
      </c>
      <c r="AQ25" s="144">
        <v>0</v>
      </c>
      <c r="AR25" s="144">
        <v>182084.66</v>
      </c>
      <c r="AS25" s="144">
        <v>1943650.15</v>
      </c>
    </row>
    <row r="26" spans="1:45" x14ac:dyDescent="0.25">
      <c r="A26">
        <v>176710</v>
      </c>
      <c r="B26">
        <v>0</v>
      </c>
      <c r="C26" t="s">
        <v>134</v>
      </c>
      <c r="D26" t="s">
        <v>129</v>
      </c>
      <c r="E26" t="s">
        <v>129</v>
      </c>
      <c r="F26" t="s">
        <v>135</v>
      </c>
      <c r="G26" t="s">
        <v>425</v>
      </c>
      <c r="H26" t="s">
        <v>425</v>
      </c>
      <c r="I26" t="s">
        <v>425</v>
      </c>
      <c r="J26" t="s">
        <v>425</v>
      </c>
      <c r="K26" t="s">
        <v>424</v>
      </c>
      <c r="L26" t="s">
        <v>425</v>
      </c>
      <c r="M26" t="s">
        <v>424</v>
      </c>
      <c r="N26" t="s">
        <v>425</v>
      </c>
      <c r="O26">
        <v>170864</v>
      </c>
      <c r="P26" t="s">
        <v>425</v>
      </c>
      <c r="R26" s="143">
        <v>44748</v>
      </c>
      <c r="S26" s="143">
        <v>44733</v>
      </c>
      <c r="T26" s="143">
        <v>44726</v>
      </c>
      <c r="U26" t="s">
        <v>100</v>
      </c>
      <c r="V26" s="144">
        <v>2277902.42</v>
      </c>
      <c r="W26" s="145">
        <v>0.75095884789116396</v>
      </c>
      <c r="X26" s="144">
        <v>3033325.23</v>
      </c>
      <c r="Y26" s="144">
        <v>1765827.34</v>
      </c>
      <c r="Z26" s="144">
        <v>11294.61</v>
      </c>
      <c r="AA26" s="144">
        <v>803514.56</v>
      </c>
      <c r="AB26" s="144">
        <v>10000</v>
      </c>
      <c r="AC26" s="144">
        <v>442688.72</v>
      </c>
      <c r="AD26" s="144">
        <v>3033325.23</v>
      </c>
      <c r="AE26" s="144">
        <v>0</v>
      </c>
      <c r="AF26" s="144">
        <v>544038.81776000001</v>
      </c>
      <c r="AG26" s="144">
        <v>783.74</v>
      </c>
      <c r="AH26" s="144">
        <v>398515.20143999998</v>
      </c>
      <c r="AI26" s="144">
        <v>14999.997824</v>
      </c>
      <c r="AJ26" s="144">
        <v>155634.04779400001</v>
      </c>
      <c r="AK26" s="144">
        <v>1113971.8048179999</v>
      </c>
      <c r="AL26" s="144">
        <v>0</v>
      </c>
      <c r="AM26" s="144">
        <v>0</v>
      </c>
      <c r="AN26" s="144">
        <v>148198.54055899999</v>
      </c>
      <c r="AO26" s="144">
        <v>672260.12874099996</v>
      </c>
      <c r="AP26" s="144">
        <v>293513.12557999999</v>
      </c>
      <c r="AQ26" s="144">
        <v>0</v>
      </c>
      <c r="AR26" s="144">
        <v>0</v>
      </c>
      <c r="AS26" s="144">
        <v>1919353.425182</v>
      </c>
    </row>
    <row r="27" spans="1:45" x14ac:dyDescent="0.25">
      <c r="A27">
        <v>176711</v>
      </c>
      <c r="B27">
        <v>0</v>
      </c>
      <c r="C27" t="s">
        <v>136</v>
      </c>
      <c r="D27" t="s">
        <v>129</v>
      </c>
      <c r="E27" t="s">
        <v>129</v>
      </c>
      <c r="F27" t="s">
        <v>136</v>
      </c>
      <c r="G27" t="s">
        <v>424</v>
      </c>
      <c r="H27" t="s">
        <v>424</v>
      </c>
      <c r="I27" t="s">
        <v>424</v>
      </c>
      <c r="J27" t="s">
        <v>425</v>
      </c>
      <c r="K27" t="s">
        <v>425</v>
      </c>
      <c r="L27" t="s">
        <v>425</v>
      </c>
      <c r="M27" t="s">
        <v>424</v>
      </c>
      <c r="N27" t="s">
        <v>425</v>
      </c>
      <c r="O27">
        <v>172261</v>
      </c>
      <c r="P27" t="s">
        <v>425</v>
      </c>
      <c r="R27" s="143">
        <v>44756</v>
      </c>
      <c r="S27" s="143">
        <v>44733</v>
      </c>
      <c r="T27" s="143">
        <v>44725</v>
      </c>
      <c r="U27" t="s">
        <v>100</v>
      </c>
      <c r="V27" s="144">
        <v>607243.31999999995</v>
      </c>
      <c r="W27" s="145">
        <v>0.75000011115809395</v>
      </c>
      <c r="X27" s="144">
        <v>809657.64</v>
      </c>
      <c r="Y27" s="144">
        <v>606870.23</v>
      </c>
      <c r="Z27" s="144">
        <v>2500</v>
      </c>
      <c r="AA27" s="144">
        <v>126682</v>
      </c>
      <c r="AB27" s="144">
        <v>0</v>
      </c>
      <c r="AC27" s="144">
        <v>73605.41</v>
      </c>
      <c r="AD27" s="144">
        <v>809657.64</v>
      </c>
      <c r="AE27" s="144">
        <v>0</v>
      </c>
      <c r="AF27" s="144">
        <v>144742.70000000001</v>
      </c>
      <c r="AG27" s="144">
        <v>784.24</v>
      </c>
      <c r="AH27" s="144">
        <v>51933.36</v>
      </c>
      <c r="AI27" s="144">
        <v>0</v>
      </c>
      <c r="AJ27" s="144">
        <v>19746.060000000001</v>
      </c>
      <c r="AK27" s="144">
        <v>217206.36</v>
      </c>
      <c r="AL27" s="144">
        <v>0</v>
      </c>
      <c r="AM27" s="144">
        <v>0</v>
      </c>
      <c r="AN27" s="144">
        <v>0</v>
      </c>
      <c r="AO27" s="144">
        <v>14823.96</v>
      </c>
      <c r="AP27" s="144">
        <v>14823.95</v>
      </c>
      <c r="AQ27" s="144">
        <v>187558.45</v>
      </c>
      <c r="AR27" s="144">
        <v>0</v>
      </c>
      <c r="AS27" s="144">
        <v>592451.28</v>
      </c>
    </row>
    <row r="28" spans="1:45" x14ac:dyDescent="0.25">
      <c r="A28">
        <v>176712</v>
      </c>
      <c r="B28">
        <v>0</v>
      </c>
      <c r="C28" t="s">
        <v>137</v>
      </c>
      <c r="D28" t="s">
        <v>129</v>
      </c>
      <c r="E28" t="s">
        <v>129</v>
      </c>
      <c r="F28" t="s">
        <v>137</v>
      </c>
      <c r="G28" t="s">
        <v>424</v>
      </c>
      <c r="H28" t="s">
        <v>425</v>
      </c>
      <c r="I28" t="s">
        <v>425</v>
      </c>
      <c r="J28" t="s">
        <v>424</v>
      </c>
      <c r="K28" t="s">
        <v>424</v>
      </c>
      <c r="L28" t="s">
        <v>424</v>
      </c>
      <c r="M28" t="s">
        <v>424</v>
      </c>
      <c r="P28" t="s">
        <v>425</v>
      </c>
      <c r="R28" s="143">
        <v>44819</v>
      </c>
      <c r="S28" s="143">
        <v>44740</v>
      </c>
      <c r="T28" s="143">
        <v>44736</v>
      </c>
      <c r="U28" t="s">
        <v>100</v>
      </c>
      <c r="V28" s="144">
        <v>740781.87</v>
      </c>
      <c r="W28" s="145">
        <v>0.79097834446252202</v>
      </c>
      <c r="X28" s="144">
        <v>936538.75</v>
      </c>
      <c r="Y28" s="144">
        <v>656033.37</v>
      </c>
      <c r="Z28" s="144">
        <v>0</v>
      </c>
      <c r="AA28" s="144">
        <v>36544.400000000001</v>
      </c>
      <c r="AB28" s="144">
        <v>14813</v>
      </c>
      <c r="AC28" s="144">
        <v>229147.98</v>
      </c>
      <c r="AD28" s="144">
        <v>936538.75</v>
      </c>
      <c r="AE28" s="144">
        <v>0</v>
      </c>
      <c r="AF28" s="144">
        <v>319896.52</v>
      </c>
      <c r="AG28" s="144">
        <v>0</v>
      </c>
      <c r="AH28" s="144">
        <v>20080.79</v>
      </c>
      <c r="AI28" s="144">
        <v>7046.2</v>
      </c>
      <c r="AJ28" s="144">
        <v>108758.76</v>
      </c>
      <c r="AK28" s="144">
        <v>455782.27</v>
      </c>
      <c r="AL28" s="144">
        <v>49963.79</v>
      </c>
      <c r="AM28" s="144">
        <v>373152.96</v>
      </c>
      <c r="AN28" s="144">
        <v>32665.52</v>
      </c>
      <c r="AO28" s="144">
        <v>0</v>
      </c>
      <c r="AP28" s="144">
        <v>0</v>
      </c>
      <c r="AQ28" s="144">
        <v>0</v>
      </c>
      <c r="AR28" s="144">
        <v>0</v>
      </c>
      <c r="AS28" s="144">
        <v>480756.47999999998</v>
      </c>
    </row>
    <row r="29" spans="1:45" x14ac:dyDescent="0.25">
      <c r="A29">
        <v>176713</v>
      </c>
      <c r="B29">
        <v>0</v>
      </c>
      <c r="C29" t="s">
        <v>138</v>
      </c>
      <c r="D29" t="s">
        <v>129</v>
      </c>
      <c r="E29" t="s">
        <v>129</v>
      </c>
      <c r="F29" t="s">
        <v>139</v>
      </c>
      <c r="G29" t="s">
        <v>424</v>
      </c>
      <c r="H29" t="s">
        <v>424</v>
      </c>
      <c r="I29" t="s">
        <v>425</v>
      </c>
      <c r="J29" t="s">
        <v>424</v>
      </c>
      <c r="K29" t="s">
        <v>424</v>
      </c>
      <c r="L29" t="s">
        <v>424</v>
      </c>
      <c r="M29" t="s">
        <v>424</v>
      </c>
      <c r="P29" t="s">
        <v>425</v>
      </c>
      <c r="R29" s="143">
        <v>44803</v>
      </c>
      <c r="S29" s="143">
        <v>44732</v>
      </c>
      <c r="T29" s="143">
        <v>44729</v>
      </c>
      <c r="U29" t="s">
        <v>100</v>
      </c>
      <c r="V29" s="144">
        <v>51550</v>
      </c>
      <c r="W29" s="145">
        <v>0.92715827338129497</v>
      </c>
      <c r="X29" s="144">
        <v>55600</v>
      </c>
      <c r="Y29" s="144">
        <v>0</v>
      </c>
      <c r="Z29" s="144">
        <v>13100</v>
      </c>
      <c r="AA29" s="144">
        <v>42500</v>
      </c>
      <c r="AB29" s="144">
        <v>0</v>
      </c>
      <c r="AC29" s="144">
        <v>0</v>
      </c>
      <c r="AD29" s="144">
        <v>55600</v>
      </c>
      <c r="AE29" s="144">
        <v>0</v>
      </c>
      <c r="AF29" s="144">
        <v>0</v>
      </c>
      <c r="AG29" s="144">
        <v>9520</v>
      </c>
      <c r="AH29" s="144">
        <v>28750</v>
      </c>
      <c r="AI29" s="144">
        <v>0</v>
      </c>
      <c r="AJ29" s="144">
        <v>0</v>
      </c>
      <c r="AK29" s="144">
        <v>38270</v>
      </c>
      <c r="AL29" s="144">
        <v>0</v>
      </c>
      <c r="AM29" s="144">
        <v>0</v>
      </c>
      <c r="AN29" s="144">
        <v>38270</v>
      </c>
      <c r="AO29" s="144">
        <v>0</v>
      </c>
      <c r="AP29" s="144">
        <v>0</v>
      </c>
      <c r="AQ29" s="144">
        <v>0</v>
      </c>
      <c r="AR29" s="144">
        <v>0</v>
      </c>
      <c r="AS29" s="144">
        <v>17330</v>
      </c>
    </row>
    <row r="30" spans="1:45" x14ac:dyDescent="0.25">
      <c r="A30">
        <v>176714</v>
      </c>
      <c r="B30">
        <v>0</v>
      </c>
      <c r="C30" t="s">
        <v>140</v>
      </c>
      <c r="D30" t="s">
        <v>129</v>
      </c>
      <c r="E30" t="s">
        <v>129</v>
      </c>
      <c r="F30" t="s">
        <v>141</v>
      </c>
      <c r="G30" t="s">
        <v>424</v>
      </c>
      <c r="H30" t="s">
        <v>424</v>
      </c>
      <c r="I30" t="s">
        <v>424</v>
      </c>
      <c r="J30" t="s">
        <v>425</v>
      </c>
      <c r="K30" t="s">
        <v>425</v>
      </c>
      <c r="L30" t="s">
        <v>425</v>
      </c>
      <c r="M30" t="s">
        <v>425</v>
      </c>
      <c r="P30" t="s">
        <v>425</v>
      </c>
      <c r="R30" s="143">
        <v>44746</v>
      </c>
      <c r="S30" s="143">
        <v>44742</v>
      </c>
      <c r="T30" s="143">
        <v>44742</v>
      </c>
      <c r="U30" t="s">
        <v>100</v>
      </c>
      <c r="V30" s="144">
        <v>3048845.99</v>
      </c>
      <c r="W30" s="145">
        <v>0.87327805730070396</v>
      </c>
      <c r="X30" s="144">
        <v>3491266</v>
      </c>
      <c r="Y30" s="144">
        <v>1161866</v>
      </c>
      <c r="Z30" s="144">
        <v>30000</v>
      </c>
      <c r="AA30" s="144">
        <v>581400</v>
      </c>
      <c r="AB30" s="144">
        <v>1300000</v>
      </c>
      <c r="AC30" s="144">
        <v>418000</v>
      </c>
      <c r="AD30" s="144">
        <v>3491266</v>
      </c>
      <c r="AE30" s="144">
        <v>0</v>
      </c>
      <c r="AF30" s="144">
        <v>426204.99</v>
      </c>
      <c r="AG30" s="144">
        <v>2971.98</v>
      </c>
      <c r="AH30" s="144">
        <v>151864.01999999999</v>
      </c>
      <c r="AI30" s="144">
        <v>109956.21</v>
      </c>
      <c r="AJ30" s="144">
        <v>201412.28</v>
      </c>
      <c r="AK30" s="144">
        <v>892409.48</v>
      </c>
      <c r="AL30" s="144">
        <v>0</v>
      </c>
      <c r="AM30" s="144">
        <v>0</v>
      </c>
      <c r="AN30" s="144">
        <v>0</v>
      </c>
      <c r="AO30" s="144">
        <v>154662.94</v>
      </c>
      <c r="AP30" s="144">
        <v>172773.78</v>
      </c>
      <c r="AQ30" s="144">
        <v>457948.08</v>
      </c>
      <c r="AR30" s="144">
        <v>107024.68</v>
      </c>
      <c r="AS30" s="144">
        <v>2598856.52</v>
      </c>
    </row>
    <row r="31" spans="1:45" x14ac:dyDescent="0.25">
      <c r="A31">
        <v>176716</v>
      </c>
      <c r="B31">
        <v>0</v>
      </c>
      <c r="C31" t="s">
        <v>143</v>
      </c>
      <c r="D31" t="s">
        <v>142</v>
      </c>
      <c r="E31" t="s">
        <v>142</v>
      </c>
      <c r="F31" t="s">
        <v>144</v>
      </c>
      <c r="G31" t="s">
        <v>425</v>
      </c>
      <c r="H31" t="s">
        <v>425</v>
      </c>
      <c r="I31" t="s">
        <v>425</v>
      </c>
      <c r="J31" t="s">
        <v>425</v>
      </c>
      <c r="K31" t="s">
        <v>424</v>
      </c>
      <c r="L31" t="s">
        <v>425</v>
      </c>
      <c r="M31" t="s">
        <v>424</v>
      </c>
      <c r="N31" t="s">
        <v>425</v>
      </c>
      <c r="O31">
        <v>170491</v>
      </c>
      <c r="P31" t="s">
        <v>425</v>
      </c>
      <c r="R31" s="143">
        <v>44754</v>
      </c>
      <c r="S31" s="143">
        <v>44763</v>
      </c>
      <c r="T31" s="143">
        <v>44748</v>
      </c>
      <c r="U31" t="s">
        <v>100</v>
      </c>
      <c r="V31" s="144">
        <v>12549589.84</v>
      </c>
      <c r="W31" s="145">
        <v>0.89622370022188202</v>
      </c>
      <c r="X31" s="144">
        <v>14002742.66</v>
      </c>
      <c r="Y31" s="144">
        <v>2132060.2000000002</v>
      </c>
      <c r="Z31" s="144">
        <v>0</v>
      </c>
      <c r="AA31" s="144">
        <v>2466130.13</v>
      </c>
      <c r="AB31" s="144">
        <v>8256960</v>
      </c>
      <c r="AC31" s="144">
        <v>1147592.33</v>
      </c>
      <c r="AD31" s="144">
        <v>14002742.66</v>
      </c>
      <c r="AE31" s="144">
        <v>0</v>
      </c>
      <c r="AF31" s="144">
        <v>961340.49</v>
      </c>
      <c r="AG31" s="144">
        <v>0</v>
      </c>
      <c r="AH31" s="144">
        <v>1020226.18</v>
      </c>
      <c r="AI31" s="144">
        <v>1273695.18</v>
      </c>
      <c r="AJ31" s="144">
        <v>664425</v>
      </c>
      <c r="AK31" s="144">
        <v>3919686.85</v>
      </c>
      <c r="AL31" s="144">
        <v>687892.87749999994</v>
      </c>
      <c r="AM31" s="144">
        <v>776913.29839999997</v>
      </c>
      <c r="AN31" s="144">
        <v>1579002.3452000001</v>
      </c>
      <c r="AO31" s="144">
        <v>316540.54892999999</v>
      </c>
      <c r="AP31" s="144">
        <v>559337.78</v>
      </c>
      <c r="AQ31" s="144">
        <v>0</v>
      </c>
      <c r="AR31" s="144">
        <v>0</v>
      </c>
      <c r="AS31" s="144">
        <v>10083055.810000001</v>
      </c>
    </row>
    <row r="32" spans="1:45" x14ac:dyDescent="0.25">
      <c r="A32">
        <v>176717</v>
      </c>
      <c r="B32">
        <v>0</v>
      </c>
      <c r="C32" t="s">
        <v>145</v>
      </c>
      <c r="D32" t="s">
        <v>129</v>
      </c>
      <c r="E32" t="s">
        <v>129</v>
      </c>
      <c r="F32" t="s">
        <v>146</v>
      </c>
      <c r="G32" t="s">
        <v>424</v>
      </c>
      <c r="H32" t="s">
        <v>424</v>
      </c>
      <c r="I32" t="s">
        <v>424</v>
      </c>
      <c r="J32" t="s">
        <v>425</v>
      </c>
      <c r="K32" t="s">
        <v>424</v>
      </c>
      <c r="L32" t="s">
        <v>424</v>
      </c>
      <c r="M32" t="s">
        <v>424</v>
      </c>
      <c r="O32">
        <v>170478</v>
      </c>
      <c r="P32" t="s">
        <v>425</v>
      </c>
      <c r="R32" s="143">
        <v>44734</v>
      </c>
      <c r="S32" s="143">
        <v>44741</v>
      </c>
      <c r="T32" s="143">
        <v>44722</v>
      </c>
      <c r="U32" t="s">
        <v>100</v>
      </c>
      <c r="V32" s="144">
        <v>856009.7</v>
      </c>
      <c r="W32" s="145">
        <v>0.79793874994616798</v>
      </c>
      <c r="X32" s="144">
        <v>1072776.2</v>
      </c>
      <c r="Y32" s="144">
        <v>504454.46</v>
      </c>
      <c r="Z32" s="144">
        <v>14615</v>
      </c>
      <c r="AA32" s="144">
        <v>208644.6</v>
      </c>
      <c r="AB32" s="144">
        <v>277754.53000000003</v>
      </c>
      <c r="AC32" s="144">
        <v>67307.61</v>
      </c>
      <c r="AD32" s="144">
        <v>1072776.2</v>
      </c>
      <c r="AE32" s="144">
        <v>0</v>
      </c>
      <c r="AF32" s="144">
        <v>189383.48</v>
      </c>
      <c r="AG32" s="144">
        <v>0</v>
      </c>
      <c r="AH32" s="144">
        <v>59234.22</v>
      </c>
      <c r="AI32" s="144">
        <v>227021.39</v>
      </c>
      <c r="AJ32" s="144">
        <v>44925.72</v>
      </c>
      <c r="AK32" s="144">
        <v>520564.81</v>
      </c>
      <c r="AL32" s="144">
        <v>0</v>
      </c>
      <c r="AM32" s="144">
        <v>0</v>
      </c>
      <c r="AN32" s="144">
        <v>0</v>
      </c>
      <c r="AO32" s="144">
        <v>520564.81</v>
      </c>
      <c r="AP32" s="144">
        <v>0</v>
      </c>
      <c r="AQ32" s="144">
        <v>0</v>
      </c>
      <c r="AR32" s="144">
        <v>0</v>
      </c>
      <c r="AS32" s="144">
        <v>552211.39</v>
      </c>
    </row>
    <row r="33" spans="1:45" x14ac:dyDescent="0.25">
      <c r="A33">
        <v>176729</v>
      </c>
      <c r="B33">
        <v>0</v>
      </c>
      <c r="C33" t="s">
        <v>147</v>
      </c>
      <c r="D33" t="s">
        <v>129</v>
      </c>
      <c r="E33" t="s">
        <v>129</v>
      </c>
      <c r="F33" t="s">
        <v>148</v>
      </c>
      <c r="G33" t="s">
        <v>425</v>
      </c>
      <c r="H33" t="s">
        <v>425</v>
      </c>
      <c r="I33" t="s">
        <v>425</v>
      </c>
      <c r="J33" t="s">
        <v>425</v>
      </c>
      <c r="K33" t="s">
        <v>424</v>
      </c>
      <c r="L33" t="s">
        <v>424</v>
      </c>
      <c r="M33" t="s">
        <v>425</v>
      </c>
      <c r="P33" t="s">
        <v>425</v>
      </c>
      <c r="R33" s="143">
        <v>44747</v>
      </c>
      <c r="S33" s="143">
        <v>44733</v>
      </c>
      <c r="T33" s="143">
        <v>44721</v>
      </c>
      <c r="U33" t="s">
        <v>100</v>
      </c>
      <c r="V33" s="144">
        <v>920493.52</v>
      </c>
      <c r="W33" s="145">
        <v>0.80755467319607099</v>
      </c>
      <c r="X33" s="144">
        <v>1139852.8799999999</v>
      </c>
      <c r="Y33" s="144">
        <v>897045.92</v>
      </c>
      <c r="Z33" s="144">
        <v>2545</v>
      </c>
      <c r="AA33" s="144">
        <v>123599.16</v>
      </c>
      <c r="AB33" s="144">
        <v>0</v>
      </c>
      <c r="AC33" s="144">
        <v>116662.8</v>
      </c>
      <c r="AD33" s="144">
        <v>1139852.8799999999</v>
      </c>
      <c r="AE33" s="144">
        <v>0</v>
      </c>
      <c r="AF33" s="144">
        <v>256923.84</v>
      </c>
      <c r="AG33" s="144">
        <v>11732.78</v>
      </c>
      <c r="AH33" s="144">
        <v>45230.1</v>
      </c>
      <c r="AI33" s="144">
        <v>0</v>
      </c>
      <c r="AJ33" s="144">
        <v>0</v>
      </c>
      <c r="AK33" s="144">
        <v>313886.71999999997</v>
      </c>
      <c r="AL33" s="144">
        <v>20062.71</v>
      </c>
      <c r="AM33" s="144">
        <v>101033.3</v>
      </c>
      <c r="AN33" s="144">
        <v>88277.87</v>
      </c>
      <c r="AO33" s="144">
        <v>85816.77</v>
      </c>
      <c r="AP33" s="144">
        <v>0</v>
      </c>
      <c r="AQ33" s="144">
        <v>0</v>
      </c>
      <c r="AR33" s="144">
        <v>18696.07</v>
      </c>
      <c r="AS33" s="144">
        <v>825966.16</v>
      </c>
    </row>
    <row r="34" spans="1:45" x14ac:dyDescent="0.25">
      <c r="A34">
        <v>176730</v>
      </c>
      <c r="B34">
        <v>0</v>
      </c>
      <c r="C34" t="s">
        <v>149</v>
      </c>
      <c r="D34" t="s">
        <v>129</v>
      </c>
      <c r="E34" t="s">
        <v>129</v>
      </c>
      <c r="F34" t="s">
        <v>150</v>
      </c>
      <c r="G34" t="s">
        <v>425</v>
      </c>
      <c r="H34" t="s">
        <v>425</v>
      </c>
      <c r="I34" t="s">
        <v>425</v>
      </c>
      <c r="J34" t="s">
        <v>425</v>
      </c>
      <c r="K34" t="s">
        <v>425</v>
      </c>
      <c r="L34" t="s">
        <v>424</v>
      </c>
      <c r="M34" t="s">
        <v>424</v>
      </c>
      <c r="P34" t="s">
        <v>425</v>
      </c>
      <c r="R34" s="143">
        <v>44750</v>
      </c>
      <c r="S34" s="143">
        <v>44733</v>
      </c>
      <c r="T34" s="143">
        <v>44722</v>
      </c>
      <c r="U34" t="s">
        <v>100</v>
      </c>
      <c r="V34" s="144">
        <v>1744202.78</v>
      </c>
      <c r="W34" s="145">
        <v>0.75815043892328604</v>
      </c>
      <c r="X34" s="144">
        <v>2300602.48</v>
      </c>
      <c r="Y34" s="144">
        <v>1879588.91</v>
      </c>
      <c r="Z34" s="144">
        <v>90000</v>
      </c>
      <c r="AA34" s="144">
        <v>121867.89</v>
      </c>
      <c r="AB34" s="144">
        <v>0</v>
      </c>
      <c r="AC34" s="144">
        <v>209145.68</v>
      </c>
      <c r="AD34" s="144">
        <v>2300602.48</v>
      </c>
      <c r="AE34" s="144">
        <v>0</v>
      </c>
      <c r="AF34" s="144">
        <v>505072.39</v>
      </c>
      <c r="AG34" s="144">
        <v>14833.68</v>
      </c>
      <c r="AH34" s="144">
        <v>26119.83</v>
      </c>
      <c r="AI34" s="144">
        <v>0</v>
      </c>
      <c r="AJ34" s="144">
        <v>15201.1</v>
      </c>
      <c r="AK34" s="144">
        <v>561227</v>
      </c>
      <c r="AL34" s="144">
        <v>43774.957999999999</v>
      </c>
      <c r="AM34" s="144">
        <v>124447.59</v>
      </c>
      <c r="AN34" s="144">
        <v>152810.27799999999</v>
      </c>
      <c r="AO34" s="144">
        <v>168622.9</v>
      </c>
      <c r="AP34" s="144">
        <v>0</v>
      </c>
      <c r="AQ34" s="144">
        <v>71571.27</v>
      </c>
      <c r="AR34" s="144">
        <v>0</v>
      </c>
      <c r="AS34" s="144">
        <v>1739375.48</v>
      </c>
    </row>
    <row r="35" spans="1:45" x14ac:dyDescent="0.25">
      <c r="A35">
        <v>176732</v>
      </c>
      <c r="B35">
        <v>0</v>
      </c>
      <c r="C35" t="s">
        <v>151</v>
      </c>
      <c r="D35" t="s">
        <v>129</v>
      </c>
      <c r="E35" t="s">
        <v>129</v>
      </c>
      <c r="F35" t="s">
        <v>152</v>
      </c>
      <c r="G35" t="s">
        <v>424</v>
      </c>
      <c r="H35" t="s">
        <v>424</v>
      </c>
      <c r="I35" t="s">
        <v>424</v>
      </c>
      <c r="J35" t="s">
        <v>425</v>
      </c>
      <c r="K35" t="s">
        <v>424</v>
      </c>
      <c r="L35" t="s">
        <v>424</v>
      </c>
      <c r="M35" t="s">
        <v>424</v>
      </c>
      <c r="P35" t="s">
        <v>425</v>
      </c>
      <c r="R35" s="143">
        <v>44734</v>
      </c>
      <c r="S35" s="143">
        <v>44733</v>
      </c>
      <c r="T35" s="143">
        <v>44724</v>
      </c>
      <c r="U35" t="s">
        <v>100</v>
      </c>
      <c r="V35" s="144">
        <v>76666.149999999994</v>
      </c>
      <c r="W35" s="145">
        <v>0.91415054968640397</v>
      </c>
      <c r="X35" s="144">
        <v>83866</v>
      </c>
      <c r="Y35" s="144">
        <v>70961</v>
      </c>
      <c r="Z35" s="144">
        <v>2000</v>
      </c>
      <c r="AA35" s="144">
        <v>6420</v>
      </c>
      <c r="AB35" s="144">
        <v>0</v>
      </c>
      <c r="AC35" s="144">
        <v>4485</v>
      </c>
      <c r="AD35" s="144">
        <v>83866</v>
      </c>
      <c r="AE35" s="144">
        <v>0</v>
      </c>
      <c r="AF35" s="144">
        <v>21546.38</v>
      </c>
      <c r="AG35" s="144">
        <v>106.25</v>
      </c>
      <c r="AH35" s="144">
        <v>942.91</v>
      </c>
      <c r="AI35" s="144">
        <v>0</v>
      </c>
      <c r="AJ35" s="144">
        <v>821.3</v>
      </c>
      <c r="AK35" s="144">
        <v>23416.84</v>
      </c>
      <c r="AL35" s="144">
        <v>0</v>
      </c>
      <c r="AM35" s="144">
        <v>0</v>
      </c>
      <c r="AN35" s="144">
        <v>0</v>
      </c>
      <c r="AO35" s="144">
        <v>23416.84</v>
      </c>
      <c r="AP35" s="144">
        <v>0</v>
      </c>
      <c r="AQ35" s="144">
        <v>0</v>
      </c>
      <c r="AR35" s="144">
        <v>0</v>
      </c>
      <c r="AS35" s="144">
        <v>60449.16</v>
      </c>
    </row>
    <row r="36" spans="1:45" x14ac:dyDescent="0.25">
      <c r="A36">
        <v>176733</v>
      </c>
      <c r="B36">
        <v>0</v>
      </c>
      <c r="C36" t="s">
        <v>153</v>
      </c>
      <c r="D36" t="s">
        <v>129</v>
      </c>
      <c r="E36" t="s">
        <v>129</v>
      </c>
      <c r="F36" t="s">
        <v>154</v>
      </c>
      <c r="G36" t="s">
        <v>424</v>
      </c>
      <c r="H36" t="s">
        <v>424</v>
      </c>
      <c r="I36" t="s">
        <v>424</v>
      </c>
      <c r="J36" t="s">
        <v>425</v>
      </c>
      <c r="K36" t="s">
        <v>424</v>
      </c>
      <c r="L36" t="s">
        <v>424</v>
      </c>
      <c r="M36" t="s">
        <v>424</v>
      </c>
      <c r="N36" t="s">
        <v>425</v>
      </c>
      <c r="O36">
        <v>170473</v>
      </c>
      <c r="P36" t="s">
        <v>425</v>
      </c>
      <c r="R36" s="143">
        <v>44805</v>
      </c>
      <c r="S36" s="143">
        <v>44741</v>
      </c>
      <c r="T36" s="143">
        <v>44725</v>
      </c>
      <c r="U36" t="s">
        <v>100</v>
      </c>
      <c r="V36" s="144">
        <v>1058987.24</v>
      </c>
      <c r="W36" s="145">
        <v>0.76550684356183996</v>
      </c>
      <c r="X36" s="144">
        <v>1383380.5</v>
      </c>
      <c r="Y36" s="144">
        <v>761126.35</v>
      </c>
      <c r="Z36" s="144">
        <v>41445</v>
      </c>
      <c r="AA36" s="144">
        <v>448473.15</v>
      </c>
      <c r="AB36" s="144">
        <v>0</v>
      </c>
      <c r="AC36" s="144">
        <v>132336</v>
      </c>
      <c r="AD36" s="144">
        <v>1383380.5</v>
      </c>
      <c r="AE36" s="144">
        <v>0</v>
      </c>
      <c r="AF36" s="144">
        <v>357195.08</v>
      </c>
      <c r="AG36" s="144">
        <v>2221.8000000000002</v>
      </c>
      <c r="AH36" s="144">
        <v>203595.01</v>
      </c>
      <c r="AI36" s="144">
        <v>0</v>
      </c>
      <c r="AJ36" s="144">
        <v>57471.3</v>
      </c>
      <c r="AK36" s="144">
        <v>620483.18999999994</v>
      </c>
      <c r="AL36" s="144">
        <v>0</v>
      </c>
      <c r="AM36" s="144">
        <v>0</v>
      </c>
      <c r="AN36" s="144">
        <v>0</v>
      </c>
      <c r="AO36" s="144">
        <v>620483.18999999994</v>
      </c>
      <c r="AP36" s="144">
        <v>0</v>
      </c>
      <c r="AQ36" s="144">
        <v>0</v>
      </c>
      <c r="AR36" s="144">
        <v>0</v>
      </c>
      <c r="AS36" s="144">
        <v>762897.31</v>
      </c>
    </row>
    <row r="37" spans="1:45" x14ac:dyDescent="0.25">
      <c r="A37">
        <v>176735</v>
      </c>
      <c r="B37">
        <v>0</v>
      </c>
      <c r="C37" t="s">
        <v>155</v>
      </c>
      <c r="D37" t="s">
        <v>129</v>
      </c>
      <c r="E37" t="s">
        <v>129</v>
      </c>
      <c r="F37" t="s">
        <v>155</v>
      </c>
      <c r="G37" t="s">
        <v>424</v>
      </c>
      <c r="H37" t="s">
        <v>424</v>
      </c>
      <c r="I37" t="s">
        <v>424</v>
      </c>
      <c r="J37" t="s">
        <v>425</v>
      </c>
      <c r="K37" t="s">
        <v>424</v>
      </c>
      <c r="L37" t="s">
        <v>424</v>
      </c>
      <c r="M37" t="s">
        <v>424</v>
      </c>
      <c r="N37" t="s">
        <v>425</v>
      </c>
      <c r="O37">
        <v>170819</v>
      </c>
      <c r="P37" t="s">
        <v>425</v>
      </c>
      <c r="R37" s="143">
        <v>44754</v>
      </c>
      <c r="S37" s="143">
        <v>44741</v>
      </c>
      <c r="T37" s="143">
        <v>44741</v>
      </c>
      <c r="U37" t="s">
        <v>100</v>
      </c>
      <c r="V37" s="144">
        <v>365667</v>
      </c>
      <c r="W37" s="145">
        <v>0.810367523867777</v>
      </c>
      <c r="X37" s="144">
        <v>451236</v>
      </c>
      <c r="Y37" s="144">
        <v>315597</v>
      </c>
      <c r="Z37" s="144">
        <v>708</v>
      </c>
      <c r="AA37" s="144">
        <v>91204</v>
      </c>
      <c r="AB37" s="144">
        <v>0</v>
      </c>
      <c r="AC37" s="144">
        <v>43727</v>
      </c>
      <c r="AD37" s="144">
        <v>451236</v>
      </c>
      <c r="AE37" s="144">
        <v>0</v>
      </c>
      <c r="AF37" s="144">
        <v>83585.05</v>
      </c>
      <c r="AG37" s="144">
        <v>1037.5999999999999</v>
      </c>
      <c r="AH37" s="144">
        <v>18924.599999999999</v>
      </c>
      <c r="AI37" s="144">
        <v>0</v>
      </c>
      <c r="AJ37" s="144">
        <v>16164.09</v>
      </c>
      <c r="AK37" s="144">
        <v>119711.34</v>
      </c>
      <c r="AL37" s="144">
        <v>0</v>
      </c>
      <c r="AM37" s="144">
        <v>0</v>
      </c>
      <c r="AN37" s="144">
        <v>0</v>
      </c>
      <c r="AO37" s="144">
        <v>119711.34</v>
      </c>
      <c r="AP37" s="144">
        <v>0</v>
      </c>
      <c r="AQ37" s="144">
        <v>0</v>
      </c>
      <c r="AR37" s="144">
        <v>0</v>
      </c>
      <c r="AS37" s="144">
        <v>331524.65999999997</v>
      </c>
    </row>
    <row r="38" spans="1:45" x14ac:dyDescent="0.25">
      <c r="A38">
        <v>176738</v>
      </c>
      <c r="B38">
        <v>0</v>
      </c>
      <c r="C38" t="s">
        <v>156</v>
      </c>
      <c r="D38" t="s">
        <v>129</v>
      </c>
      <c r="E38" t="s">
        <v>129</v>
      </c>
      <c r="F38" t="s">
        <v>156</v>
      </c>
      <c r="G38" t="s">
        <v>424</v>
      </c>
      <c r="H38" t="s">
        <v>424</v>
      </c>
      <c r="I38" t="s">
        <v>424</v>
      </c>
      <c r="J38" t="s">
        <v>425</v>
      </c>
      <c r="K38" t="s">
        <v>424</v>
      </c>
      <c r="L38" t="s">
        <v>424</v>
      </c>
      <c r="M38" t="s">
        <v>424</v>
      </c>
      <c r="N38" t="s">
        <v>425</v>
      </c>
      <c r="O38">
        <v>170476</v>
      </c>
      <c r="P38" t="s">
        <v>425</v>
      </c>
      <c r="R38" s="143">
        <v>44734</v>
      </c>
      <c r="S38" s="143">
        <v>44741</v>
      </c>
      <c r="T38" s="143">
        <v>44725</v>
      </c>
      <c r="U38" t="s">
        <v>100</v>
      </c>
      <c r="V38" s="144">
        <v>558075.85</v>
      </c>
      <c r="W38" s="145">
        <v>0.77462047783756705</v>
      </c>
      <c r="X38" s="144">
        <v>720450.68</v>
      </c>
      <c r="Y38" s="144">
        <v>456856.68</v>
      </c>
      <c r="Z38" s="144">
        <v>7416</v>
      </c>
      <c r="AA38" s="144">
        <v>65184</v>
      </c>
      <c r="AB38" s="144">
        <v>0</v>
      </c>
      <c r="AC38" s="144">
        <v>190994</v>
      </c>
      <c r="AD38" s="144">
        <v>720450.68</v>
      </c>
      <c r="AE38" s="144">
        <v>0</v>
      </c>
      <c r="AF38" s="144">
        <v>286727.78999999998</v>
      </c>
      <c r="AG38" s="144">
        <v>608</v>
      </c>
      <c r="AH38" s="144">
        <v>98936.12</v>
      </c>
      <c r="AI38" s="144">
        <v>30111.27</v>
      </c>
      <c r="AJ38" s="144">
        <v>59027.51</v>
      </c>
      <c r="AK38" s="144">
        <v>475410.69</v>
      </c>
      <c r="AL38" s="144">
        <v>0</v>
      </c>
      <c r="AM38" s="144">
        <v>0</v>
      </c>
      <c r="AN38" s="144">
        <v>0</v>
      </c>
      <c r="AO38" s="144">
        <v>475410.69</v>
      </c>
      <c r="AP38" s="144">
        <v>0</v>
      </c>
      <c r="AQ38" s="144">
        <v>0</v>
      </c>
      <c r="AR38" s="144">
        <v>0</v>
      </c>
      <c r="AS38" s="144">
        <v>245039.99</v>
      </c>
    </row>
    <row r="39" spans="1:45" x14ac:dyDescent="0.25">
      <c r="A39">
        <v>176741</v>
      </c>
      <c r="B39">
        <v>2</v>
      </c>
      <c r="C39" t="s">
        <v>157</v>
      </c>
      <c r="D39" t="s">
        <v>129</v>
      </c>
      <c r="E39" t="s">
        <v>129</v>
      </c>
      <c r="F39" t="s">
        <v>158</v>
      </c>
      <c r="G39" t="s">
        <v>425</v>
      </c>
      <c r="H39" t="s">
        <v>424</v>
      </c>
      <c r="I39" t="s">
        <v>424</v>
      </c>
      <c r="J39" t="s">
        <v>425</v>
      </c>
      <c r="K39" t="s">
        <v>425</v>
      </c>
      <c r="L39" t="s">
        <v>424</v>
      </c>
      <c r="M39" t="s">
        <v>424</v>
      </c>
      <c r="P39" t="s">
        <v>425</v>
      </c>
      <c r="R39" s="143">
        <v>44740</v>
      </c>
      <c r="S39" s="143">
        <v>44741</v>
      </c>
      <c r="T39" s="143">
        <v>44724</v>
      </c>
      <c r="U39" t="s">
        <v>100</v>
      </c>
      <c r="V39" s="144">
        <v>909919.11</v>
      </c>
      <c r="W39" s="145">
        <v>0.76122080655284996</v>
      </c>
      <c r="X39" s="144">
        <v>1195341.8799999999</v>
      </c>
      <c r="Y39" s="144">
        <v>766886.92</v>
      </c>
      <c r="Z39" s="144">
        <v>31614.35</v>
      </c>
      <c r="AA39" s="144">
        <v>279896.36</v>
      </c>
      <c r="AB39" s="144">
        <v>0</v>
      </c>
      <c r="AC39" s="144">
        <v>116944.25</v>
      </c>
      <c r="AD39" s="144">
        <v>1195341.8799999999</v>
      </c>
      <c r="AE39" s="144">
        <v>0</v>
      </c>
      <c r="AF39" s="144">
        <v>312713.59999999998</v>
      </c>
      <c r="AG39" s="144">
        <v>13844.88</v>
      </c>
      <c r="AH39" s="144">
        <v>74873.02</v>
      </c>
      <c r="AI39" s="144">
        <v>0</v>
      </c>
      <c r="AJ39" s="144">
        <v>42078.45</v>
      </c>
      <c r="AK39" s="144">
        <v>443509.95</v>
      </c>
      <c r="AL39" s="144">
        <v>67672.308000000005</v>
      </c>
      <c r="AM39" s="144">
        <v>0</v>
      </c>
      <c r="AN39" s="144">
        <v>0</v>
      </c>
      <c r="AO39" s="144">
        <v>331722.84999999998</v>
      </c>
      <c r="AP39" s="144">
        <v>0</v>
      </c>
      <c r="AQ39" s="144">
        <v>44114.788999999997</v>
      </c>
      <c r="AR39" s="144">
        <v>0</v>
      </c>
      <c r="AS39" s="144">
        <v>751831.93</v>
      </c>
    </row>
    <row r="40" spans="1:45" x14ac:dyDescent="0.25">
      <c r="A40">
        <v>176743</v>
      </c>
      <c r="B40">
        <v>0</v>
      </c>
      <c r="C40" t="s">
        <v>159</v>
      </c>
      <c r="D40" t="s">
        <v>129</v>
      </c>
      <c r="E40" t="s">
        <v>129</v>
      </c>
      <c r="F40" t="s">
        <v>159</v>
      </c>
      <c r="G40" t="s">
        <v>424</v>
      </c>
      <c r="H40" t="s">
        <v>424</v>
      </c>
      <c r="I40" t="s">
        <v>424</v>
      </c>
      <c r="J40" t="s">
        <v>425</v>
      </c>
      <c r="K40" t="s">
        <v>425</v>
      </c>
      <c r="L40" t="s">
        <v>424</v>
      </c>
      <c r="M40" t="s">
        <v>424</v>
      </c>
      <c r="N40" t="s">
        <v>425</v>
      </c>
      <c r="O40">
        <v>170896</v>
      </c>
      <c r="P40" t="s">
        <v>425</v>
      </c>
      <c r="R40" s="143">
        <v>44736</v>
      </c>
      <c r="T40" s="143">
        <v>44722</v>
      </c>
      <c r="U40" t="s">
        <v>100</v>
      </c>
      <c r="V40" s="144">
        <v>661850.52</v>
      </c>
      <c r="W40" s="145">
        <v>0.75283745333642804</v>
      </c>
      <c r="X40" s="144">
        <v>879141.33</v>
      </c>
      <c r="Y40" s="144">
        <v>659186.97</v>
      </c>
      <c r="Z40" s="144">
        <v>9000</v>
      </c>
      <c r="AA40" s="144">
        <v>118339.46</v>
      </c>
      <c r="AB40" s="144">
        <v>11800.03</v>
      </c>
      <c r="AC40" s="144">
        <v>80814.87</v>
      </c>
      <c r="AD40" s="144">
        <v>879141.33</v>
      </c>
      <c r="AE40" s="144">
        <v>0</v>
      </c>
      <c r="AF40" s="144">
        <v>361871.68</v>
      </c>
      <c r="AG40" s="144">
        <v>4683.2700000000004</v>
      </c>
      <c r="AH40" s="144">
        <v>45904.1</v>
      </c>
      <c r="AI40" s="144">
        <v>7775.79</v>
      </c>
      <c r="AJ40" s="144">
        <v>42023.006999999998</v>
      </c>
      <c r="AK40" s="144">
        <v>462257.84700000001</v>
      </c>
      <c r="AL40" s="144">
        <v>0</v>
      </c>
      <c r="AM40" s="144">
        <v>0</v>
      </c>
      <c r="AN40" s="144">
        <v>0</v>
      </c>
      <c r="AO40" s="144">
        <v>457948.05</v>
      </c>
      <c r="AP40" s="144">
        <v>0</v>
      </c>
      <c r="AQ40" s="144">
        <v>4309.8</v>
      </c>
      <c r="AR40" s="144">
        <v>0</v>
      </c>
      <c r="AS40" s="144">
        <v>416883.48300000001</v>
      </c>
    </row>
    <row r="41" spans="1:45" x14ac:dyDescent="0.25">
      <c r="A41">
        <v>176744</v>
      </c>
      <c r="B41">
        <v>0</v>
      </c>
      <c r="C41" t="s">
        <v>136</v>
      </c>
      <c r="D41" t="s">
        <v>142</v>
      </c>
      <c r="E41" t="s">
        <v>142</v>
      </c>
      <c r="F41" t="s">
        <v>136</v>
      </c>
      <c r="G41" t="s">
        <v>424</v>
      </c>
      <c r="H41" t="s">
        <v>424</v>
      </c>
      <c r="I41" t="s">
        <v>424</v>
      </c>
      <c r="J41" t="s">
        <v>425</v>
      </c>
      <c r="K41" t="s">
        <v>425</v>
      </c>
      <c r="L41" t="s">
        <v>425</v>
      </c>
      <c r="M41" t="s">
        <v>424</v>
      </c>
      <c r="N41" t="s">
        <v>425</v>
      </c>
      <c r="O41">
        <v>172261</v>
      </c>
      <c r="P41" t="s">
        <v>425</v>
      </c>
      <c r="R41" s="143">
        <v>44748</v>
      </c>
      <c r="S41" s="143">
        <v>44763</v>
      </c>
      <c r="T41" s="143">
        <v>44748</v>
      </c>
      <c r="U41" t="s">
        <v>100</v>
      </c>
      <c r="V41" s="144">
        <v>582157.48</v>
      </c>
      <c r="W41" s="145">
        <v>0.75000002254544695</v>
      </c>
      <c r="X41" s="144">
        <v>776209.95</v>
      </c>
      <c r="Y41" s="144">
        <v>532405.55000000005</v>
      </c>
      <c r="Z41" s="144">
        <v>4000</v>
      </c>
      <c r="AA41" s="144">
        <v>169240</v>
      </c>
      <c r="AB41" s="144">
        <v>0</v>
      </c>
      <c r="AC41" s="144">
        <v>70564.399999999994</v>
      </c>
      <c r="AD41" s="144">
        <v>776209.95</v>
      </c>
      <c r="AE41" s="144">
        <v>0</v>
      </c>
      <c r="AF41" s="144">
        <v>272011.84000000003</v>
      </c>
      <c r="AG41" s="144">
        <v>2182.31</v>
      </c>
      <c r="AH41" s="144">
        <v>66610.42</v>
      </c>
      <c r="AI41" s="144">
        <v>0</v>
      </c>
      <c r="AJ41" s="144">
        <v>34080.449999999997</v>
      </c>
      <c r="AK41" s="144">
        <v>374885.02</v>
      </c>
      <c r="AL41" s="144">
        <v>0</v>
      </c>
      <c r="AM41" s="144">
        <v>0</v>
      </c>
      <c r="AN41" s="144">
        <v>0</v>
      </c>
      <c r="AO41" s="144">
        <v>121492.99</v>
      </c>
      <c r="AP41" s="144">
        <v>46088.78</v>
      </c>
      <c r="AQ41" s="144">
        <v>207303.25</v>
      </c>
      <c r="AR41" s="144">
        <v>0</v>
      </c>
      <c r="AS41" s="144">
        <v>401324.93</v>
      </c>
    </row>
    <row r="42" spans="1:45" x14ac:dyDescent="0.25">
      <c r="A42">
        <v>176746</v>
      </c>
      <c r="B42">
        <v>1</v>
      </c>
      <c r="C42" t="s">
        <v>138</v>
      </c>
      <c r="D42" t="s">
        <v>142</v>
      </c>
      <c r="E42" t="s">
        <v>142</v>
      </c>
      <c r="F42" t="s">
        <v>139</v>
      </c>
      <c r="G42" t="s">
        <v>424</v>
      </c>
      <c r="H42" t="s">
        <v>424</v>
      </c>
      <c r="I42" t="s">
        <v>425</v>
      </c>
      <c r="J42" t="s">
        <v>424</v>
      </c>
      <c r="K42" t="s">
        <v>424</v>
      </c>
      <c r="L42" t="s">
        <v>424</v>
      </c>
      <c r="M42" t="s">
        <v>424</v>
      </c>
      <c r="P42" t="s">
        <v>425</v>
      </c>
      <c r="R42" s="143">
        <v>44747</v>
      </c>
      <c r="S42" s="143">
        <v>44763</v>
      </c>
      <c r="T42" s="143">
        <v>44748</v>
      </c>
      <c r="U42" t="s">
        <v>100</v>
      </c>
      <c r="V42" s="144">
        <v>1110729.21</v>
      </c>
      <c r="W42" s="145">
        <v>0.85637184536525501</v>
      </c>
      <c r="X42" s="144">
        <v>1297017.43</v>
      </c>
      <c r="Y42" s="144">
        <v>218652.64</v>
      </c>
      <c r="Z42" s="144">
        <v>0</v>
      </c>
      <c r="AA42" s="144">
        <v>1078364.79</v>
      </c>
      <c r="AB42" s="144">
        <v>0</v>
      </c>
      <c r="AC42" s="144">
        <v>0</v>
      </c>
      <c r="AD42" s="144">
        <v>1297017.43</v>
      </c>
      <c r="AE42" s="144">
        <v>0</v>
      </c>
      <c r="AF42" s="144">
        <v>109862.15</v>
      </c>
      <c r="AG42" s="144">
        <v>0</v>
      </c>
      <c r="AH42" s="144">
        <v>423438.78</v>
      </c>
      <c r="AI42" s="144">
        <v>0</v>
      </c>
      <c r="AJ42" s="144">
        <v>0</v>
      </c>
      <c r="AK42" s="144">
        <v>533300.93000000005</v>
      </c>
      <c r="AL42" s="144">
        <v>0</v>
      </c>
      <c r="AM42" s="144">
        <v>0</v>
      </c>
      <c r="AN42" s="144">
        <v>533300.93000000005</v>
      </c>
      <c r="AO42" s="144">
        <v>0</v>
      </c>
      <c r="AP42" s="144">
        <v>0</v>
      </c>
      <c r="AQ42" s="144">
        <v>0</v>
      </c>
      <c r="AR42" s="144">
        <v>0</v>
      </c>
      <c r="AS42" s="144">
        <v>763716.5</v>
      </c>
    </row>
    <row r="43" spans="1:45" x14ac:dyDescent="0.25">
      <c r="A43">
        <v>176747</v>
      </c>
      <c r="B43">
        <v>0</v>
      </c>
      <c r="C43" t="s">
        <v>160</v>
      </c>
      <c r="D43" t="s">
        <v>142</v>
      </c>
      <c r="E43" t="s">
        <v>142</v>
      </c>
      <c r="F43" t="s">
        <v>160</v>
      </c>
      <c r="G43" t="s">
        <v>424</v>
      </c>
      <c r="H43" t="s">
        <v>424</v>
      </c>
      <c r="I43" t="s">
        <v>424</v>
      </c>
      <c r="J43" t="s">
        <v>425</v>
      </c>
      <c r="K43" t="s">
        <v>424</v>
      </c>
      <c r="L43" t="s">
        <v>425</v>
      </c>
      <c r="M43" t="s">
        <v>424</v>
      </c>
      <c r="P43" t="s">
        <v>425</v>
      </c>
      <c r="R43" s="143">
        <v>44740</v>
      </c>
      <c r="S43" s="143">
        <v>44763</v>
      </c>
      <c r="T43" s="143">
        <v>44748</v>
      </c>
      <c r="U43" t="s">
        <v>100</v>
      </c>
      <c r="V43" s="144">
        <v>906444.95</v>
      </c>
      <c r="W43" s="145">
        <v>0.86818751196224797</v>
      </c>
      <c r="X43" s="144">
        <v>1044065.87</v>
      </c>
      <c r="Y43" s="144">
        <v>401795.87</v>
      </c>
      <c r="Z43" s="144">
        <v>7890</v>
      </c>
      <c r="AA43" s="144">
        <v>42600</v>
      </c>
      <c r="AB43" s="144">
        <v>535000</v>
      </c>
      <c r="AC43" s="144">
        <v>56780</v>
      </c>
      <c r="AD43" s="144">
        <v>1044065.87</v>
      </c>
      <c r="AE43" s="144">
        <v>0</v>
      </c>
      <c r="AF43" s="144">
        <v>202796.94</v>
      </c>
      <c r="AG43" s="144">
        <v>2850</v>
      </c>
      <c r="AH43" s="144">
        <v>40894.42</v>
      </c>
      <c r="AI43" s="144">
        <v>535000</v>
      </c>
      <c r="AJ43" s="144">
        <v>8439.91</v>
      </c>
      <c r="AK43" s="144">
        <v>789981.27</v>
      </c>
      <c r="AL43" s="144">
        <v>0</v>
      </c>
      <c r="AM43" s="144">
        <v>0</v>
      </c>
      <c r="AN43" s="144">
        <v>0</v>
      </c>
      <c r="AO43" s="144">
        <v>103715.03</v>
      </c>
      <c r="AP43" s="144">
        <v>686266.24</v>
      </c>
      <c r="AQ43" s="144">
        <v>0</v>
      </c>
      <c r="AR43" s="144">
        <v>0</v>
      </c>
      <c r="AS43" s="144">
        <v>254084.6</v>
      </c>
    </row>
    <row r="44" spans="1:45" x14ac:dyDescent="0.25">
      <c r="A44">
        <v>176749</v>
      </c>
      <c r="B44">
        <v>0</v>
      </c>
      <c r="C44" t="s">
        <v>163</v>
      </c>
      <c r="D44" t="s">
        <v>161</v>
      </c>
      <c r="E44" t="s">
        <v>162</v>
      </c>
      <c r="F44" t="s">
        <v>164</v>
      </c>
      <c r="G44" t="s">
        <v>424</v>
      </c>
      <c r="H44" t="s">
        <v>424</v>
      </c>
      <c r="I44" t="s">
        <v>424</v>
      </c>
      <c r="J44" t="s">
        <v>424</v>
      </c>
      <c r="K44" t="s">
        <v>425</v>
      </c>
      <c r="L44" t="s">
        <v>424</v>
      </c>
      <c r="M44" t="s">
        <v>424</v>
      </c>
      <c r="P44" t="s">
        <v>425</v>
      </c>
      <c r="R44" s="143">
        <v>44787</v>
      </c>
      <c r="S44" s="143">
        <v>44813</v>
      </c>
      <c r="T44" s="143">
        <v>44776</v>
      </c>
      <c r="U44" t="s">
        <v>100</v>
      </c>
      <c r="V44" s="144">
        <v>125753.46</v>
      </c>
      <c r="W44" s="145">
        <v>0.73941350687562202</v>
      </c>
      <c r="X44" s="144">
        <v>170071.9</v>
      </c>
      <c r="Y44" s="144">
        <v>162014</v>
      </c>
      <c r="Z44" s="144">
        <v>0</v>
      </c>
      <c r="AA44" s="144">
        <v>0</v>
      </c>
      <c r="AB44" s="144">
        <v>0</v>
      </c>
      <c r="AC44" s="144">
        <v>8057.9</v>
      </c>
      <c r="AD44" s="144">
        <v>170071.9</v>
      </c>
      <c r="AE44" s="144">
        <v>0</v>
      </c>
      <c r="AF44" s="144">
        <v>90841.32</v>
      </c>
      <c r="AG44" s="144">
        <v>0</v>
      </c>
      <c r="AH44" s="144">
        <v>4322.74</v>
      </c>
      <c r="AI44" s="144">
        <v>0</v>
      </c>
      <c r="AJ44" s="144">
        <v>1233.83</v>
      </c>
      <c r="AK44" s="144">
        <v>96397.89</v>
      </c>
      <c r="AL44" s="144">
        <v>0</v>
      </c>
      <c r="AM44" s="144">
        <v>0</v>
      </c>
      <c r="AN44" s="144">
        <v>0</v>
      </c>
      <c r="AO44" s="144">
        <v>0</v>
      </c>
      <c r="AP44" s="144">
        <v>0</v>
      </c>
      <c r="AQ44" s="144">
        <v>96397.89</v>
      </c>
      <c r="AR44" s="144">
        <v>0</v>
      </c>
      <c r="AS44" s="144">
        <v>73674.009999999995</v>
      </c>
    </row>
    <row r="45" spans="1:45" x14ac:dyDescent="0.25">
      <c r="A45">
        <v>176750</v>
      </c>
      <c r="B45">
        <v>1</v>
      </c>
      <c r="C45" t="s">
        <v>120</v>
      </c>
      <c r="D45" t="s">
        <v>161</v>
      </c>
      <c r="E45" t="s">
        <v>162</v>
      </c>
      <c r="F45" t="s">
        <v>120</v>
      </c>
      <c r="G45" t="s">
        <v>425</v>
      </c>
      <c r="H45" t="s">
        <v>425</v>
      </c>
      <c r="I45" t="s">
        <v>425</v>
      </c>
      <c r="J45" t="s">
        <v>425</v>
      </c>
      <c r="K45" t="s">
        <v>424</v>
      </c>
      <c r="L45" t="s">
        <v>425</v>
      </c>
      <c r="M45" t="s">
        <v>425</v>
      </c>
      <c r="P45" t="s">
        <v>425</v>
      </c>
      <c r="R45" s="143">
        <v>44734</v>
      </c>
      <c r="S45" s="143">
        <v>44813</v>
      </c>
      <c r="T45" s="143">
        <v>44796</v>
      </c>
      <c r="U45" t="s">
        <v>100</v>
      </c>
      <c r="V45" s="144">
        <v>950914</v>
      </c>
      <c r="W45" s="145">
        <v>1</v>
      </c>
      <c r="X45" s="144">
        <v>950914</v>
      </c>
      <c r="Y45" s="144">
        <v>430110</v>
      </c>
      <c r="Z45" s="144">
        <v>0</v>
      </c>
      <c r="AA45" s="144">
        <v>270804</v>
      </c>
      <c r="AB45" s="144">
        <v>250000</v>
      </c>
      <c r="AC45" s="144">
        <v>0</v>
      </c>
      <c r="AD45" s="144">
        <v>950914</v>
      </c>
      <c r="AE45" s="144">
        <v>0</v>
      </c>
      <c r="AF45" s="144">
        <v>288705.42</v>
      </c>
      <c r="AG45" s="144">
        <v>0</v>
      </c>
      <c r="AH45" s="144">
        <v>341417.26</v>
      </c>
      <c r="AI45" s="144">
        <v>0</v>
      </c>
      <c r="AJ45" s="144">
        <v>0</v>
      </c>
      <c r="AK45" s="144">
        <v>630122.68000000005</v>
      </c>
      <c r="AL45" s="144">
        <v>27305.483749999999</v>
      </c>
      <c r="AM45" s="144">
        <v>20734.736499999999</v>
      </c>
      <c r="AN45" s="144">
        <v>574323.4</v>
      </c>
      <c r="AO45" s="144">
        <v>7195.11</v>
      </c>
      <c r="AP45" s="144">
        <v>563.95000000000005</v>
      </c>
      <c r="AQ45" s="144">
        <v>0</v>
      </c>
      <c r="AR45" s="144">
        <v>0</v>
      </c>
      <c r="AS45" s="144">
        <v>320791.32</v>
      </c>
    </row>
    <row r="46" spans="1:45" x14ac:dyDescent="0.25">
      <c r="A46">
        <v>176751</v>
      </c>
      <c r="B46">
        <v>0</v>
      </c>
      <c r="C46" t="s">
        <v>165</v>
      </c>
      <c r="D46" t="s">
        <v>142</v>
      </c>
      <c r="E46" t="s">
        <v>142</v>
      </c>
      <c r="F46" t="s">
        <v>166</v>
      </c>
      <c r="G46" t="s">
        <v>425</v>
      </c>
      <c r="H46" t="s">
        <v>425</v>
      </c>
      <c r="I46" t="s">
        <v>425</v>
      </c>
      <c r="J46" t="s">
        <v>425</v>
      </c>
      <c r="K46" t="s">
        <v>424</v>
      </c>
      <c r="L46" t="s">
        <v>424</v>
      </c>
      <c r="M46" t="s">
        <v>425</v>
      </c>
      <c r="P46" t="s">
        <v>425</v>
      </c>
      <c r="R46" s="143">
        <v>44804</v>
      </c>
      <c r="S46" s="143">
        <v>44763</v>
      </c>
      <c r="T46" s="143">
        <v>44742</v>
      </c>
      <c r="U46" t="s">
        <v>100</v>
      </c>
      <c r="V46" s="144">
        <v>8755425.7200000007</v>
      </c>
      <c r="W46" s="145">
        <v>0.78935812631940705</v>
      </c>
      <c r="X46" s="144">
        <v>11091829.460000001</v>
      </c>
      <c r="Y46" s="144">
        <v>4163072.12</v>
      </c>
      <c r="Z46" s="144">
        <v>17000</v>
      </c>
      <c r="AA46" s="144">
        <v>3954780.74</v>
      </c>
      <c r="AB46" s="144">
        <v>1540000</v>
      </c>
      <c r="AC46" s="144">
        <v>1416976.6</v>
      </c>
      <c r="AD46" s="144">
        <v>11091829.460000001</v>
      </c>
      <c r="AE46" s="144">
        <v>0</v>
      </c>
      <c r="AF46" s="144">
        <v>1805646.67</v>
      </c>
      <c r="AG46" s="144">
        <v>2040</v>
      </c>
      <c r="AH46" s="144">
        <v>2372247.41</v>
      </c>
      <c r="AI46" s="144">
        <v>1546041.93</v>
      </c>
      <c r="AJ46" s="144">
        <v>743596.62</v>
      </c>
      <c r="AK46" s="144">
        <v>6469572.6299999999</v>
      </c>
      <c r="AL46" s="144">
        <v>1065694.76</v>
      </c>
      <c r="AM46" s="144">
        <v>1041644.83</v>
      </c>
      <c r="AN46" s="144">
        <v>2016644.62</v>
      </c>
      <c r="AO46" s="144">
        <v>1331438.19</v>
      </c>
      <c r="AP46" s="144">
        <v>0</v>
      </c>
      <c r="AQ46" s="144">
        <v>0</v>
      </c>
      <c r="AR46" s="144">
        <v>1014150.23</v>
      </c>
      <c r="AS46" s="144">
        <v>4622256.83</v>
      </c>
    </row>
    <row r="47" spans="1:45" x14ac:dyDescent="0.25">
      <c r="A47">
        <v>176752</v>
      </c>
      <c r="B47">
        <v>0</v>
      </c>
      <c r="C47" t="s">
        <v>167</v>
      </c>
      <c r="D47" t="s">
        <v>161</v>
      </c>
      <c r="E47" t="s">
        <v>162</v>
      </c>
      <c r="F47" t="s">
        <v>167</v>
      </c>
      <c r="G47" t="s">
        <v>424</v>
      </c>
      <c r="H47" t="s">
        <v>424</v>
      </c>
      <c r="I47" t="s">
        <v>424</v>
      </c>
      <c r="J47" t="s">
        <v>425</v>
      </c>
      <c r="K47" t="s">
        <v>424</v>
      </c>
      <c r="L47" t="s">
        <v>424</v>
      </c>
      <c r="M47" t="s">
        <v>424</v>
      </c>
      <c r="P47" t="s">
        <v>424</v>
      </c>
      <c r="Q47" s="143">
        <v>45291</v>
      </c>
      <c r="R47" s="143">
        <v>44827</v>
      </c>
      <c r="S47" s="143">
        <v>44813</v>
      </c>
      <c r="T47" s="143">
        <v>44791</v>
      </c>
      <c r="U47" t="s">
        <v>100</v>
      </c>
      <c r="V47" s="144">
        <v>121637</v>
      </c>
      <c r="W47" s="145">
        <v>1</v>
      </c>
      <c r="X47" s="144">
        <v>121637</v>
      </c>
      <c r="Y47" s="144">
        <v>121637</v>
      </c>
      <c r="Z47" s="144">
        <v>0</v>
      </c>
      <c r="AA47" s="144">
        <v>0</v>
      </c>
      <c r="AB47" s="144">
        <v>0</v>
      </c>
      <c r="AC47" s="144">
        <v>0</v>
      </c>
      <c r="AD47" s="144">
        <v>121637</v>
      </c>
      <c r="AE47" s="144">
        <v>0</v>
      </c>
      <c r="AF47" s="144">
        <v>121637</v>
      </c>
      <c r="AG47" s="144">
        <v>0</v>
      </c>
      <c r="AH47" s="144">
        <v>0</v>
      </c>
      <c r="AI47" s="144">
        <v>0</v>
      </c>
      <c r="AJ47" s="144">
        <v>0</v>
      </c>
      <c r="AK47" s="144">
        <v>121637</v>
      </c>
      <c r="AL47" s="144">
        <v>0</v>
      </c>
      <c r="AM47" s="144">
        <v>0</v>
      </c>
      <c r="AN47" s="144">
        <v>0</v>
      </c>
      <c r="AO47" s="144">
        <v>121637</v>
      </c>
      <c r="AP47" s="144">
        <v>0</v>
      </c>
      <c r="AQ47" s="144">
        <v>0</v>
      </c>
      <c r="AR47" s="144">
        <v>0</v>
      </c>
      <c r="AS47" s="144">
        <v>0</v>
      </c>
    </row>
    <row r="48" spans="1:45" x14ac:dyDescent="0.25">
      <c r="A48">
        <v>176753</v>
      </c>
      <c r="B48">
        <v>0</v>
      </c>
      <c r="C48" t="s">
        <v>168</v>
      </c>
      <c r="D48" t="s">
        <v>142</v>
      </c>
      <c r="E48" t="s">
        <v>142</v>
      </c>
      <c r="F48" t="s">
        <v>169</v>
      </c>
      <c r="G48" t="s">
        <v>424</v>
      </c>
      <c r="H48" t="s">
        <v>424</v>
      </c>
      <c r="I48" t="s">
        <v>424</v>
      </c>
      <c r="J48" t="s">
        <v>425</v>
      </c>
      <c r="K48" t="s">
        <v>424</v>
      </c>
      <c r="L48" t="s">
        <v>424</v>
      </c>
      <c r="M48" t="s">
        <v>424</v>
      </c>
      <c r="N48" t="s">
        <v>425</v>
      </c>
      <c r="O48">
        <v>170794</v>
      </c>
      <c r="P48" t="s">
        <v>425</v>
      </c>
      <c r="R48" s="143">
        <v>44749</v>
      </c>
      <c r="S48" s="143">
        <v>44763</v>
      </c>
      <c r="T48" s="143">
        <v>44748</v>
      </c>
      <c r="U48" t="s">
        <v>100</v>
      </c>
      <c r="V48" s="144">
        <v>718594.08</v>
      </c>
      <c r="W48" s="145">
        <v>0.761825255904788</v>
      </c>
      <c r="X48" s="144">
        <v>943253.16</v>
      </c>
      <c r="Y48" s="144">
        <v>605690.99</v>
      </c>
      <c r="Z48" s="144">
        <v>3600</v>
      </c>
      <c r="AA48" s="144">
        <v>212713.34</v>
      </c>
      <c r="AB48" s="144">
        <v>35500</v>
      </c>
      <c r="AC48" s="144">
        <v>85748.83</v>
      </c>
      <c r="AD48" s="144">
        <v>943253.16</v>
      </c>
      <c r="AE48" s="144">
        <v>0</v>
      </c>
      <c r="AF48" s="144">
        <v>294209.18</v>
      </c>
      <c r="AG48" s="144">
        <v>475</v>
      </c>
      <c r="AH48" s="144">
        <v>105511.72</v>
      </c>
      <c r="AI48" s="144">
        <v>28069.94</v>
      </c>
      <c r="AJ48" s="144">
        <v>41251.72</v>
      </c>
      <c r="AK48" s="144">
        <v>469517.56</v>
      </c>
      <c r="AL48" s="144">
        <v>0</v>
      </c>
      <c r="AM48" s="144">
        <v>0</v>
      </c>
      <c r="AN48" s="144">
        <v>0</v>
      </c>
      <c r="AO48" s="144">
        <v>469517.56</v>
      </c>
      <c r="AP48" s="144">
        <v>0</v>
      </c>
      <c r="AQ48" s="144">
        <v>0</v>
      </c>
      <c r="AR48" s="144">
        <v>0</v>
      </c>
      <c r="AS48" s="144">
        <v>473735.6</v>
      </c>
    </row>
    <row r="49" spans="1:45" x14ac:dyDescent="0.25">
      <c r="A49">
        <v>176755</v>
      </c>
      <c r="B49">
        <v>0</v>
      </c>
      <c r="C49" t="s">
        <v>170</v>
      </c>
      <c r="D49" t="s">
        <v>161</v>
      </c>
      <c r="E49" t="s">
        <v>162</v>
      </c>
      <c r="F49" t="s">
        <v>171</v>
      </c>
      <c r="G49" t="s">
        <v>424</v>
      </c>
      <c r="H49" t="s">
        <v>424</v>
      </c>
      <c r="I49" t="s">
        <v>424</v>
      </c>
      <c r="J49" t="s">
        <v>425</v>
      </c>
      <c r="K49" t="s">
        <v>424</v>
      </c>
      <c r="L49" t="s">
        <v>424</v>
      </c>
      <c r="M49" t="s">
        <v>424</v>
      </c>
      <c r="P49" t="s">
        <v>425</v>
      </c>
      <c r="R49" s="143">
        <v>44751</v>
      </c>
      <c r="S49" s="143">
        <v>44813</v>
      </c>
      <c r="T49" s="143">
        <v>44805</v>
      </c>
      <c r="U49" t="s">
        <v>100</v>
      </c>
      <c r="V49" s="144">
        <v>213182.86</v>
      </c>
      <c r="W49" s="145">
        <v>0.76359071513655896</v>
      </c>
      <c r="X49" s="144">
        <v>279184.71999999997</v>
      </c>
      <c r="Y49" s="144">
        <v>190167.72</v>
      </c>
      <c r="Z49" s="144">
        <v>33808</v>
      </c>
      <c r="AA49" s="144">
        <v>22700</v>
      </c>
      <c r="AB49" s="144">
        <v>0</v>
      </c>
      <c r="AC49" s="144">
        <v>32509</v>
      </c>
      <c r="AD49" s="144">
        <v>279184.71999999997</v>
      </c>
      <c r="AE49" s="144">
        <v>0</v>
      </c>
      <c r="AF49" s="144">
        <v>95264.39</v>
      </c>
      <c r="AG49" s="144">
        <v>14321.57</v>
      </c>
      <c r="AH49" s="144">
        <v>16014.65</v>
      </c>
      <c r="AI49" s="144">
        <v>0</v>
      </c>
      <c r="AJ49" s="144">
        <v>16367.69</v>
      </c>
      <c r="AK49" s="144">
        <v>141968.29999999999</v>
      </c>
      <c r="AL49" s="144">
        <v>0</v>
      </c>
      <c r="AM49" s="144">
        <v>0</v>
      </c>
      <c r="AN49" s="144">
        <v>0</v>
      </c>
      <c r="AO49" s="144">
        <v>141968.29999999999</v>
      </c>
      <c r="AP49" s="144">
        <v>0</v>
      </c>
      <c r="AQ49" s="144">
        <v>0</v>
      </c>
      <c r="AR49" s="144">
        <v>0</v>
      </c>
      <c r="AS49" s="144">
        <v>137216.42000000001</v>
      </c>
    </row>
    <row r="50" spans="1:45" x14ac:dyDescent="0.25">
      <c r="A50">
        <v>176756</v>
      </c>
      <c r="B50">
        <v>0</v>
      </c>
      <c r="C50" t="s">
        <v>173</v>
      </c>
      <c r="D50" t="s">
        <v>172</v>
      </c>
      <c r="E50" t="s">
        <v>172</v>
      </c>
      <c r="F50" t="s">
        <v>173</v>
      </c>
      <c r="G50" t="s">
        <v>425</v>
      </c>
      <c r="H50" t="s">
        <v>425</v>
      </c>
      <c r="I50" t="s">
        <v>425</v>
      </c>
      <c r="J50" t="s">
        <v>425</v>
      </c>
      <c r="K50" t="s">
        <v>424</v>
      </c>
      <c r="L50" t="s">
        <v>425</v>
      </c>
      <c r="M50" t="s">
        <v>424</v>
      </c>
      <c r="P50" t="s">
        <v>425</v>
      </c>
      <c r="R50" s="143">
        <v>44741</v>
      </c>
      <c r="S50" s="143">
        <v>44767</v>
      </c>
      <c r="T50" s="143">
        <v>44764</v>
      </c>
      <c r="U50" t="s">
        <v>100</v>
      </c>
      <c r="V50" s="144">
        <v>1340116.5</v>
      </c>
      <c r="W50" s="145">
        <v>0.75815983448659796</v>
      </c>
      <c r="X50" s="144">
        <v>1767591</v>
      </c>
      <c r="Y50" s="144">
        <v>1077542</v>
      </c>
      <c r="Z50" s="144">
        <v>10000</v>
      </c>
      <c r="AA50" s="144">
        <v>614655</v>
      </c>
      <c r="AB50" s="144">
        <v>0</v>
      </c>
      <c r="AC50" s="144">
        <v>65394</v>
      </c>
      <c r="AD50" s="144">
        <v>1767591</v>
      </c>
      <c r="AE50" s="144">
        <v>0</v>
      </c>
      <c r="AF50" s="144">
        <v>536967.56999999995</v>
      </c>
      <c r="AG50" s="144">
        <v>20714.7</v>
      </c>
      <c r="AH50" s="144">
        <v>323570.03999999998</v>
      </c>
      <c r="AI50" s="144">
        <v>97669.72</v>
      </c>
      <c r="AJ50" s="144">
        <v>8748.99</v>
      </c>
      <c r="AK50" s="144">
        <v>987671.02</v>
      </c>
      <c r="AL50" s="144">
        <v>66542.53</v>
      </c>
      <c r="AM50" s="144">
        <v>100752.6</v>
      </c>
      <c r="AN50" s="144">
        <v>301501.64</v>
      </c>
      <c r="AO50" s="144">
        <v>461165.91</v>
      </c>
      <c r="AP50" s="144">
        <v>57708.34</v>
      </c>
      <c r="AQ50" s="144">
        <v>0</v>
      </c>
      <c r="AR50" s="144">
        <v>0</v>
      </c>
      <c r="AS50" s="144">
        <v>779919.98</v>
      </c>
    </row>
    <row r="51" spans="1:45" x14ac:dyDescent="0.25">
      <c r="A51">
        <v>176757</v>
      </c>
      <c r="B51">
        <v>0</v>
      </c>
      <c r="C51" t="s">
        <v>174</v>
      </c>
      <c r="D51" t="s">
        <v>172</v>
      </c>
      <c r="E51" t="s">
        <v>172</v>
      </c>
      <c r="F51" t="s">
        <v>174</v>
      </c>
      <c r="G51" t="s">
        <v>424</v>
      </c>
      <c r="H51" t="s">
        <v>424</v>
      </c>
      <c r="I51" t="s">
        <v>424</v>
      </c>
      <c r="J51" t="s">
        <v>424</v>
      </c>
      <c r="K51" t="s">
        <v>425</v>
      </c>
      <c r="L51" t="s">
        <v>424</v>
      </c>
      <c r="M51" t="s">
        <v>424</v>
      </c>
      <c r="P51" t="s">
        <v>425</v>
      </c>
      <c r="R51" s="143">
        <v>44770</v>
      </c>
      <c r="S51" s="143">
        <v>44767</v>
      </c>
      <c r="T51" s="143">
        <v>44762</v>
      </c>
      <c r="U51" t="s">
        <v>100</v>
      </c>
      <c r="V51" s="144">
        <v>469077.93</v>
      </c>
      <c r="W51" s="145">
        <v>0.75087242002120202</v>
      </c>
      <c r="X51" s="144">
        <v>624710.56000000006</v>
      </c>
      <c r="Y51" s="144">
        <v>423614.13</v>
      </c>
      <c r="Z51" s="144">
        <v>6423.5</v>
      </c>
      <c r="AA51" s="144">
        <v>135701.06</v>
      </c>
      <c r="AB51" s="144">
        <v>2180</v>
      </c>
      <c r="AC51" s="144">
        <v>56791.87</v>
      </c>
      <c r="AD51" s="144">
        <v>624710.56000000006</v>
      </c>
      <c r="AE51" s="144">
        <v>0</v>
      </c>
      <c r="AF51" s="144">
        <v>216859.14</v>
      </c>
      <c r="AG51" s="144">
        <v>9246.7900000000009</v>
      </c>
      <c r="AH51" s="144">
        <v>110275.37</v>
      </c>
      <c r="AI51" s="144">
        <v>458.87</v>
      </c>
      <c r="AJ51" s="144">
        <v>33524.803</v>
      </c>
      <c r="AK51" s="144">
        <v>370364.973</v>
      </c>
      <c r="AL51" s="144">
        <v>0</v>
      </c>
      <c r="AM51" s="144">
        <v>0</v>
      </c>
      <c r="AN51" s="144">
        <v>0</v>
      </c>
      <c r="AO51" s="144">
        <v>0</v>
      </c>
      <c r="AP51" s="144">
        <v>0</v>
      </c>
      <c r="AQ51" s="144">
        <v>370364.97</v>
      </c>
      <c r="AR51" s="144">
        <v>0</v>
      </c>
      <c r="AS51" s="144">
        <v>254345.587</v>
      </c>
    </row>
    <row r="52" spans="1:45" x14ac:dyDescent="0.25">
      <c r="A52">
        <v>176759</v>
      </c>
      <c r="B52">
        <v>0</v>
      </c>
      <c r="C52" t="s">
        <v>175</v>
      </c>
      <c r="D52" t="s">
        <v>172</v>
      </c>
      <c r="E52" t="s">
        <v>172</v>
      </c>
      <c r="F52" t="s">
        <v>175</v>
      </c>
      <c r="G52" t="s">
        <v>424</v>
      </c>
      <c r="H52" t="s">
        <v>424</v>
      </c>
      <c r="I52" t="s">
        <v>424</v>
      </c>
      <c r="J52" t="s">
        <v>425</v>
      </c>
      <c r="K52" t="s">
        <v>424</v>
      </c>
      <c r="L52" t="s">
        <v>424</v>
      </c>
      <c r="M52" t="s">
        <v>424</v>
      </c>
      <c r="P52" t="s">
        <v>425</v>
      </c>
      <c r="R52" s="143">
        <v>44740</v>
      </c>
      <c r="S52" s="143">
        <v>44767</v>
      </c>
      <c r="T52" s="143">
        <v>44764</v>
      </c>
      <c r="U52" t="s">
        <v>100</v>
      </c>
      <c r="V52" s="144">
        <v>954343.11</v>
      </c>
      <c r="W52" s="145">
        <v>0.78712929765307005</v>
      </c>
      <c r="X52" s="144">
        <v>1212435</v>
      </c>
      <c r="Y52" s="144">
        <v>907098</v>
      </c>
      <c r="Z52" s="144">
        <v>23000</v>
      </c>
      <c r="AA52" s="144">
        <v>248337</v>
      </c>
      <c r="AB52" s="144">
        <v>15000</v>
      </c>
      <c r="AC52" s="144">
        <v>19000</v>
      </c>
      <c r="AD52" s="144">
        <v>1212435</v>
      </c>
      <c r="AE52" s="144">
        <v>0</v>
      </c>
      <c r="AF52" s="144">
        <v>398740.26</v>
      </c>
      <c r="AG52" s="144">
        <v>8735</v>
      </c>
      <c r="AH52" s="144">
        <v>97094.87</v>
      </c>
      <c r="AI52" s="144">
        <v>6523</v>
      </c>
      <c r="AJ52" s="144">
        <v>4319.68</v>
      </c>
      <c r="AK52" s="144">
        <v>515412.81</v>
      </c>
      <c r="AL52" s="144">
        <v>0</v>
      </c>
      <c r="AM52" s="144">
        <v>0</v>
      </c>
      <c r="AN52" s="144">
        <v>0</v>
      </c>
      <c r="AO52" s="144">
        <v>515412.81</v>
      </c>
      <c r="AP52" s="144">
        <v>0</v>
      </c>
      <c r="AQ52" s="144">
        <v>0</v>
      </c>
      <c r="AR52" s="144">
        <v>0</v>
      </c>
      <c r="AS52" s="144">
        <v>697022.19</v>
      </c>
    </row>
    <row r="53" spans="1:45" x14ac:dyDescent="0.25">
      <c r="A53">
        <v>176761</v>
      </c>
      <c r="B53">
        <v>0</v>
      </c>
      <c r="C53" t="s">
        <v>176</v>
      </c>
      <c r="D53" t="s">
        <v>172</v>
      </c>
      <c r="E53" t="s">
        <v>172</v>
      </c>
      <c r="F53" t="s">
        <v>177</v>
      </c>
      <c r="G53" t="s">
        <v>424</v>
      </c>
      <c r="H53" t="s">
        <v>424</v>
      </c>
      <c r="I53" t="s">
        <v>424</v>
      </c>
      <c r="J53" t="s">
        <v>425</v>
      </c>
      <c r="K53" t="s">
        <v>425</v>
      </c>
      <c r="L53" t="s">
        <v>425</v>
      </c>
      <c r="M53" t="s">
        <v>424</v>
      </c>
      <c r="P53" t="s">
        <v>425</v>
      </c>
      <c r="R53" s="143">
        <v>44741</v>
      </c>
      <c r="S53" s="143">
        <v>44767</v>
      </c>
      <c r="T53" s="143">
        <v>44763</v>
      </c>
      <c r="U53" t="s">
        <v>100</v>
      </c>
      <c r="V53" s="144">
        <v>1535986.19</v>
      </c>
      <c r="W53" s="145">
        <v>0.76285719706362898</v>
      </c>
      <c r="X53" s="144">
        <v>2013464.9</v>
      </c>
      <c r="Y53" s="144">
        <v>553100</v>
      </c>
      <c r="Z53" s="144">
        <v>7484</v>
      </c>
      <c r="AA53" s="144">
        <v>1238126.8999999999</v>
      </c>
      <c r="AB53" s="144">
        <v>80834</v>
      </c>
      <c r="AC53" s="144">
        <v>133920</v>
      </c>
      <c r="AD53" s="144">
        <v>2013464.9</v>
      </c>
      <c r="AE53" s="144">
        <v>0</v>
      </c>
      <c r="AF53" s="144">
        <v>325374.59000000003</v>
      </c>
      <c r="AG53" s="144">
        <v>437.11</v>
      </c>
      <c r="AH53" s="144">
        <v>543891.12</v>
      </c>
      <c r="AI53" s="144">
        <v>56534</v>
      </c>
      <c r="AJ53" s="144">
        <v>118424.29</v>
      </c>
      <c r="AK53" s="144">
        <v>1044661.11</v>
      </c>
      <c r="AL53" s="144">
        <v>0</v>
      </c>
      <c r="AM53" s="144">
        <v>0</v>
      </c>
      <c r="AN53" s="144">
        <v>0</v>
      </c>
      <c r="AO53" s="144">
        <v>503165.71</v>
      </c>
      <c r="AP53" s="144">
        <v>541495.4</v>
      </c>
      <c r="AQ53" s="144">
        <v>0</v>
      </c>
      <c r="AR53" s="144">
        <v>0</v>
      </c>
      <c r="AS53" s="144">
        <v>968803.79</v>
      </c>
    </row>
    <row r="54" spans="1:45" x14ac:dyDescent="0.25">
      <c r="A54">
        <v>176762</v>
      </c>
      <c r="B54">
        <v>0</v>
      </c>
      <c r="C54" t="s">
        <v>178</v>
      </c>
      <c r="D54" t="s">
        <v>172</v>
      </c>
      <c r="E54" t="s">
        <v>172</v>
      </c>
      <c r="F54" t="s">
        <v>169</v>
      </c>
      <c r="G54" t="s">
        <v>424</v>
      </c>
      <c r="H54" t="s">
        <v>424</v>
      </c>
      <c r="I54" t="s">
        <v>424</v>
      </c>
      <c r="J54" t="s">
        <v>424</v>
      </c>
      <c r="K54" t="s">
        <v>424</v>
      </c>
      <c r="L54" t="s">
        <v>424</v>
      </c>
      <c r="M54" t="s">
        <v>425</v>
      </c>
      <c r="N54" t="s">
        <v>425</v>
      </c>
      <c r="O54">
        <v>170794</v>
      </c>
      <c r="P54" t="s">
        <v>425</v>
      </c>
      <c r="R54" s="143">
        <v>44740</v>
      </c>
      <c r="S54" s="143">
        <v>44767</v>
      </c>
      <c r="T54" s="143">
        <v>44764</v>
      </c>
      <c r="U54" t="s">
        <v>100</v>
      </c>
      <c r="V54" s="144">
        <v>362550.34</v>
      </c>
      <c r="W54" s="145">
        <v>0.78027772265178696</v>
      </c>
      <c r="X54" s="144">
        <v>464642.69</v>
      </c>
      <c r="Y54" s="144">
        <v>333654.31</v>
      </c>
      <c r="Z54" s="144">
        <v>9808</v>
      </c>
      <c r="AA54" s="144">
        <v>101000</v>
      </c>
      <c r="AB54" s="144">
        <v>0</v>
      </c>
      <c r="AC54" s="144">
        <v>20180.38</v>
      </c>
      <c r="AD54" s="144">
        <v>464642.69</v>
      </c>
      <c r="AE54" s="144">
        <v>0</v>
      </c>
      <c r="AF54" s="144">
        <v>186174.8</v>
      </c>
      <c r="AG54" s="144">
        <v>9907.5300000000007</v>
      </c>
      <c r="AH54" s="144">
        <v>83536.14</v>
      </c>
      <c r="AI54" s="144">
        <v>0</v>
      </c>
      <c r="AJ54" s="144">
        <v>3100.35</v>
      </c>
      <c r="AK54" s="144">
        <v>282718.82</v>
      </c>
      <c r="AL54" s="144">
        <v>0</v>
      </c>
      <c r="AM54" s="144">
        <v>0</v>
      </c>
      <c r="AN54" s="144">
        <v>0</v>
      </c>
      <c r="AO54" s="144">
        <v>0</v>
      </c>
      <c r="AP54" s="144">
        <v>0</v>
      </c>
      <c r="AQ54" s="144">
        <v>0</v>
      </c>
      <c r="AR54" s="144">
        <v>282718.82</v>
      </c>
      <c r="AS54" s="144">
        <v>181923.87</v>
      </c>
    </row>
    <row r="55" spans="1:45" x14ac:dyDescent="0.25">
      <c r="A55">
        <v>176763</v>
      </c>
      <c r="B55">
        <v>1</v>
      </c>
      <c r="C55" t="s">
        <v>426</v>
      </c>
      <c r="D55" t="s">
        <v>179</v>
      </c>
      <c r="E55" t="s">
        <v>180</v>
      </c>
      <c r="F55" t="s">
        <v>107</v>
      </c>
      <c r="G55" t="s">
        <v>424</v>
      </c>
      <c r="H55" t="s">
        <v>424</v>
      </c>
      <c r="I55" t="s">
        <v>425</v>
      </c>
      <c r="J55" t="s">
        <v>425</v>
      </c>
      <c r="K55" t="s">
        <v>424</v>
      </c>
      <c r="L55" t="s">
        <v>424</v>
      </c>
      <c r="M55" t="s">
        <v>424</v>
      </c>
      <c r="P55" t="s">
        <v>425</v>
      </c>
      <c r="R55" s="143">
        <v>44737</v>
      </c>
      <c r="S55" s="143">
        <v>44750</v>
      </c>
      <c r="T55" s="143">
        <v>44750</v>
      </c>
      <c r="U55" t="s">
        <v>100</v>
      </c>
      <c r="V55" s="144">
        <v>130838</v>
      </c>
      <c r="W55" s="145">
        <v>0.79575477435835096</v>
      </c>
      <c r="X55" s="144">
        <v>164420</v>
      </c>
      <c r="Y55" s="144">
        <v>162420</v>
      </c>
      <c r="Z55" s="144">
        <v>0</v>
      </c>
      <c r="AA55" s="144">
        <v>0</v>
      </c>
      <c r="AB55" s="144">
        <v>0</v>
      </c>
      <c r="AC55" s="144">
        <v>2000</v>
      </c>
      <c r="AD55" s="144">
        <v>164420</v>
      </c>
      <c r="AE55" s="144">
        <v>0</v>
      </c>
      <c r="AF55" s="144">
        <v>94748</v>
      </c>
      <c r="AG55" s="144">
        <v>0</v>
      </c>
      <c r="AH55" s="144">
        <v>0</v>
      </c>
      <c r="AI55" s="144">
        <v>0</v>
      </c>
      <c r="AJ55" s="144">
        <v>0</v>
      </c>
      <c r="AK55" s="144">
        <v>94748</v>
      </c>
      <c r="AL55" s="144">
        <v>0</v>
      </c>
      <c r="AM55" s="144">
        <v>676.8</v>
      </c>
      <c r="AN55" s="144">
        <v>71061.100000000006</v>
      </c>
      <c r="AO55" s="144">
        <v>23010.1</v>
      </c>
      <c r="AP55" s="144">
        <v>0</v>
      </c>
      <c r="AQ55" s="144">
        <v>0</v>
      </c>
      <c r="AR55" s="144">
        <v>0</v>
      </c>
      <c r="AS55" s="144">
        <v>69672</v>
      </c>
    </row>
    <row r="56" spans="1:45" x14ac:dyDescent="0.25">
      <c r="A56">
        <v>176764</v>
      </c>
      <c r="B56">
        <v>0</v>
      </c>
      <c r="C56" t="s">
        <v>160</v>
      </c>
      <c r="D56" t="s">
        <v>179</v>
      </c>
      <c r="E56" t="s">
        <v>180</v>
      </c>
      <c r="F56" t="s">
        <v>160</v>
      </c>
      <c r="G56" t="s">
        <v>424</v>
      </c>
      <c r="H56" t="s">
        <v>424</v>
      </c>
      <c r="I56" t="s">
        <v>424</v>
      </c>
      <c r="J56" t="s">
        <v>425</v>
      </c>
      <c r="K56" t="s">
        <v>424</v>
      </c>
      <c r="L56" t="s">
        <v>425</v>
      </c>
      <c r="M56" t="s">
        <v>424</v>
      </c>
      <c r="P56" t="s">
        <v>425</v>
      </c>
      <c r="R56" s="143">
        <v>44739</v>
      </c>
      <c r="S56" s="143">
        <v>44750</v>
      </c>
      <c r="T56" s="143">
        <v>44747</v>
      </c>
      <c r="U56" t="s">
        <v>100</v>
      </c>
      <c r="V56" s="144">
        <v>1478113.67</v>
      </c>
      <c r="W56" s="145">
        <v>0.81881274147924898</v>
      </c>
      <c r="X56" s="144">
        <v>1805191.34</v>
      </c>
      <c r="Y56" s="144">
        <v>390544.34</v>
      </c>
      <c r="Z56" s="144">
        <v>8890</v>
      </c>
      <c r="AA56" s="144">
        <v>713977</v>
      </c>
      <c r="AB56" s="144">
        <v>635000</v>
      </c>
      <c r="AC56" s="144">
        <v>56780</v>
      </c>
      <c r="AD56" s="144">
        <v>1805191.34</v>
      </c>
      <c r="AE56" s="144">
        <v>0</v>
      </c>
      <c r="AF56" s="144">
        <v>228259.72</v>
      </c>
      <c r="AG56" s="144">
        <v>2850</v>
      </c>
      <c r="AH56" s="144">
        <v>381881.43</v>
      </c>
      <c r="AI56" s="144">
        <v>635000</v>
      </c>
      <c r="AJ56" s="144">
        <v>9877.27</v>
      </c>
      <c r="AK56" s="144">
        <v>1257868.42</v>
      </c>
      <c r="AL56" s="144">
        <v>0</v>
      </c>
      <c r="AM56" s="144">
        <v>0</v>
      </c>
      <c r="AN56" s="144">
        <v>0</v>
      </c>
      <c r="AO56" s="144">
        <v>48654.16</v>
      </c>
      <c r="AP56" s="144">
        <v>1209214.26</v>
      </c>
      <c r="AQ56" s="144">
        <v>0</v>
      </c>
      <c r="AR56" s="144">
        <v>0</v>
      </c>
      <c r="AS56" s="144">
        <v>547322.92000000004</v>
      </c>
    </row>
    <row r="57" spans="1:45" x14ac:dyDescent="0.25">
      <c r="A57">
        <v>176765</v>
      </c>
      <c r="B57">
        <v>1</v>
      </c>
      <c r="C57" t="s">
        <v>181</v>
      </c>
      <c r="D57" t="s">
        <v>179</v>
      </c>
      <c r="E57" t="s">
        <v>180</v>
      </c>
      <c r="F57" t="s">
        <v>181</v>
      </c>
      <c r="G57" t="s">
        <v>425</v>
      </c>
      <c r="H57" t="s">
        <v>425</v>
      </c>
      <c r="I57" t="s">
        <v>425</v>
      </c>
      <c r="J57" t="s">
        <v>425</v>
      </c>
      <c r="K57" t="s">
        <v>425</v>
      </c>
      <c r="L57" t="s">
        <v>424</v>
      </c>
      <c r="M57" t="s">
        <v>425</v>
      </c>
      <c r="P57" t="s">
        <v>425</v>
      </c>
      <c r="R57" s="143">
        <v>44774</v>
      </c>
      <c r="S57" s="143">
        <v>44750</v>
      </c>
      <c r="T57" s="143">
        <v>44747</v>
      </c>
      <c r="U57" t="s">
        <v>100</v>
      </c>
      <c r="V57" s="144">
        <v>1927747.95</v>
      </c>
      <c r="W57" s="145">
        <v>0.73902427882596999</v>
      </c>
      <c r="X57" s="144">
        <v>2608504.2200000002</v>
      </c>
      <c r="Y57" s="144">
        <v>2251255.4700000002</v>
      </c>
      <c r="Z57" s="144">
        <v>19092.5</v>
      </c>
      <c r="AA57" s="144">
        <v>117380.47</v>
      </c>
      <c r="AB57" s="144">
        <v>139340</v>
      </c>
      <c r="AC57" s="144">
        <v>81435.78</v>
      </c>
      <c r="AD57" s="144">
        <v>2608504.2200000002</v>
      </c>
      <c r="AE57" s="144">
        <v>0</v>
      </c>
      <c r="AF57" s="144">
        <v>758607.61179999996</v>
      </c>
      <c r="AG57" s="144">
        <v>10244.790000000001</v>
      </c>
      <c r="AH57" s="144">
        <v>41481.199999999997</v>
      </c>
      <c r="AI57" s="144">
        <v>103737.74</v>
      </c>
      <c r="AJ57" s="144">
        <v>0</v>
      </c>
      <c r="AK57" s="144">
        <v>914071.34180000005</v>
      </c>
      <c r="AL57" s="144">
        <v>34071.449999999997</v>
      </c>
      <c r="AM57" s="144">
        <v>68305.149600000004</v>
      </c>
      <c r="AN57" s="144">
        <v>265138.86560000002</v>
      </c>
      <c r="AO57" s="144">
        <v>407612.38640000002</v>
      </c>
      <c r="AP57" s="144">
        <v>0</v>
      </c>
      <c r="AQ57" s="144">
        <v>100811.496</v>
      </c>
      <c r="AR57" s="144">
        <v>38132</v>
      </c>
      <c r="AS57" s="144">
        <v>1694432.8781999999</v>
      </c>
    </row>
    <row r="58" spans="1:45" x14ac:dyDescent="0.25">
      <c r="A58">
        <v>176769</v>
      </c>
      <c r="B58">
        <v>0</v>
      </c>
      <c r="C58" t="s">
        <v>182</v>
      </c>
      <c r="D58" t="s">
        <v>172</v>
      </c>
      <c r="E58" t="s">
        <v>172</v>
      </c>
      <c r="F58" t="s">
        <v>182</v>
      </c>
      <c r="G58" t="s">
        <v>424</v>
      </c>
      <c r="H58" t="s">
        <v>424</v>
      </c>
      <c r="I58" t="s">
        <v>424</v>
      </c>
      <c r="J58" t="s">
        <v>424</v>
      </c>
      <c r="K58" t="s">
        <v>424</v>
      </c>
      <c r="L58" t="s">
        <v>425</v>
      </c>
      <c r="M58" t="s">
        <v>424</v>
      </c>
      <c r="P58" t="s">
        <v>425</v>
      </c>
      <c r="R58" s="143">
        <v>44746</v>
      </c>
      <c r="S58" s="143">
        <v>44767</v>
      </c>
      <c r="T58" s="143">
        <v>44763</v>
      </c>
      <c r="U58" t="s">
        <v>100</v>
      </c>
      <c r="V58" s="144">
        <v>262923.78000000003</v>
      </c>
      <c r="W58" s="145">
        <v>1</v>
      </c>
      <c r="X58" s="144">
        <v>262923.78000000003</v>
      </c>
      <c r="Y58" s="144">
        <v>61541</v>
      </c>
      <c r="Z58" s="144">
        <v>0</v>
      </c>
      <c r="AA58" s="144">
        <v>176890.47</v>
      </c>
      <c r="AB58" s="144">
        <v>24492.31</v>
      </c>
      <c r="AC58" s="144">
        <v>0</v>
      </c>
      <c r="AD58" s="144">
        <v>262923.78000000003</v>
      </c>
      <c r="AE58" s="144">
        <v>0</v>
      </c>
      <c r="AF58" s="144">
        <v>91412.34</v>
      </c>
      <c r="AG58" s="144">
        <v>0</v>
      </c>
      <c r="AH58" s="144">
        <v>84584.23</v>
      </c>
      <c r="AI58" s="144">
        <v>0</v>
      </c>
      <c r="AJ58" s="144">
        <v>0</v>
      </c>
      <c r="AK58" s="144">
        <v>175996.57</v>
      </c>
      <c r="AL58" s="144">
        <v>0</v>
      </c>
      <c r="AM58" s="144">
        <v>0</v>
      </c>
      <c r="AN58" s="144">
        <v>0</v>
      </c>
      <c r="AO58" s="144">
        <v>0</v>
      </c>
      <c r="AP58" s="144">
        <v>175996.57</v>
      </c>
      <c r="AQ58" s="144">
        <v>0</v>
      </c>
      <c r="AR58" s="144">
        <v>0</v>
      </c>
      <c r="AS58" s="144">
        <v>86927.21</v>
      </c>
    </row>
    <row r="59" spans="1:45" x14ac:dyDescent="0.25">
      <c r="A59">
        <v>176770</v>
      </c>
      <c r="B59">
        <v>0</v>
      </c>
      <c r="C59" t="s">
        <v>183</v>
      </c>
      <c r="D59" t="s">
        <v>179</v>
      </c>
      <c r="E59" t="s">
        <v>180</v>
      </c>
      <c r="F59" t="s">
        <v>184</v>
      </c>
      <c r="G59" t="s">
        <v>425</v>
      </c>
      <c r="H59" t="s">
        <v>425</v>
      </c>
      <c r="I59" t="s">
        <v>425</v>
      </c>
      <c r="J59" t="s">
        <v>425</v>
      </c>
      <c r="K59" t="s">
        <v>424</v>
      </c>
      <c r="L59" t="s">
        <v>424</v>
      </c>
      <c r="M59" t="s">
        <v>424</v>
      </c>
      <c r="N59" t="s">
        <v>425</v>
      </c>
      <c r="O59">
        <v>170486</v>
      </c>
      <c r="P59" t="s">
        <v>425</v>
      </c>
      <c r="R59" s="143">
        <v>44735</v>
      </c>
      <c r="S59" s="143">
        <v>44750</v>
      </c>
      <c r="T59" s="143">
        <v>44743</v>
      </c>
      <c r="U59" t="s">
        <v>100</v>
      </c>
      <c r="V59" s="144">
        <v>1238290.01</v>
      </c>
      <c r="W59" s="145">
        <v>0.77314602981347103</v>
      </c>
      <c r="X59" s="144">
        <v>1601625</v>
      </c>
      <c r="Y59" s="144">
        <v>1307400</v>
      </c>
      <c r="Z59" s="144">
        <v>71705.210000000006</v>
      </c>
      <c r="AA59" s="144">
        <v>105519.79</v>
      </c>
      <c r="AB59" s="144">
        <v>0</v>
      </c>
      <c r="AC59" s="144">
        <v>117000</v>
      </c>
      <c r="AD59" s="144">
        <v>1601625</v>
      </c>
      <c r="AE59" s="144">
        <v>0</v>
      </c>
      <c r="AF59" s="144">
        <v>761799.9</v>
      </c>
      <c r="AG59" s="144">
        <v>39463.279999999999</v>
      </c>
      <c r="AH59" s="144">
        <v>68235.14</v>
      </c>
      <c r="AI59" s="144">
        <v>12500</v>
      </c>
      <c r="AJ59" s="144">
        <v>36675</v>
      </c>
      <c r="AK59" s="144">
        <v>918673.32</v>
      </c>
      <c r="AL59" s="144">
        <v>35434.69</v>
      </c>
      <c r="AM59" s="144">
        <v>62816.31</v>
      </c>
      <c r="AN59" s="144">
        <v>372095.57</v>
      </c>
      <c r="AO59" s="144">
        <v>448326.75</v>
      </c>
      <c r="AP59" s="144">
        <v>0</v>
      </c>
      <c r="AQ59" s="144">
        <v>0</v>
      </c>
      <c r="AR59" s="144">
        <v>0</v>
      </c>
      <c r="AS59" s="144">
        <v>682951.68000000005</v>
      </c>
    </row>
    <row r="60" spans="1:45" x14ac:dyDescent="0.25">
      <c r="A60">
        <v>176860</v>
      </c>
      <c r="B60">
        <v>0</v>
      </c>
      <c r="C60" t="s">
        <v>128</v>
      </c>
      <c r="D60" t="s">
        <v>179</v>
      </c>
      <c r="E60" t="s">
        <v>180</v>
      </c>
      <c r="F60" t="s">
        <v>128</v>
      </c>
      <c r="G60" t="s">
        <v>424</v>
      </c>
      <c r="H60" t="s">
        <v>424</v>
      </c>
      <c r="I60" t="s">
        <v>424</v>
      </c>
      <c r="J60" t="s">
        <v>425</v>
      </c>
      <c r="K60" t="s">
        <v>424</v>
      </c>
      <c r="L60" t="s">
        <v>424</v>
      </c>
      <c r="M60" t="s">
        <v>424</v>
      </c>
      <c r="P60" t="s">
        <v>425</v>
      </c>
      <c r="R60" s="143">
        <v>44751</v>
      </c>
      <c r="S60" s="143">
        <v>44750</v>
      </c>
      <c r="T60" s="143">
        <v>44750</v>
      </c>
      <c r="U60" t="s">
        <v>100</v>
      </c>
      <c r="V60" s="144">
        <v>271430.51</v>
      </c>
      <c r="W60" s="145">
        <v>0.75173097481402695</v>
      </c>
      <c r="X60" s="144">
        <v>361074</v>
      </c>
      <c r="Y60" s="144">
        <v>264206</v>
      </c>
      <c r="Z60" s="144">
        <v>4400</v>
      </c>
      <c r="AA60" s="144">
        <v>42548</v>
      </c>
      <c r="AB60" s="144">
        <v>2500</v>
      </c>
      <c r="AC60" s="144">
        <v>47420</v>
      </c>
      <c r="AD60" s="144">
        <v>361074</v>
      </c>
      <c r="AE60" s="144">
        <v>0</v>
      </c>
      <c r="AF60" s="144">
        <v>141815.63</v>
      </c>
      <c r="AG60" s="144">
        <v>319</v>
      </c>
      <c r="AH60" s="144">
        <v>44868</v>
      </c>
      <c r="AI60" s="144">
        <v>1891</v>
      </c>
      <c r="AJ60" s="144">
        <v>37436.85</v>
      </c>
      <c r="AK60" s="144">
        <v>226330.48</v>
      </c>
      <c r="AL60" s="144">
        <v>0</v>
      </c>
      <c r="AM60" s="144">
        <v>0</v>
      </c>
      <c r="AN60" s="144">
        <v>0</v>
      </c>
      <c r="AO60" s="144">
        <v>226330.48</v>
      </c>
      <c r="AP60" s="144">
        <v>0</v>
      </c>
      <c r="AQ60" s="144">
        <v>0</v>
      </c>
      <c r="AR60" s="144">
        <v>0</v>
      </c>
      <c r="AS60" s="144">
        <v>134743.51999999999</v>
      </c>
    </row>
    <row r="61" spans="1:45" x14ac:dyDescent="0.25">
      <c r="A61">
        <v>176864</v>
      </c>
      <c r="B61">
        <v>1</v>
      </c>
      <c r="C61" t="s">
        <v>426</v>
      </c>
      <c r="D61" t="s">
        <v>185</v>
      </c>
      <c r="E61" t="s">
        <v>185</v>
      </c>
      <c r="F61" t="s">
        <v>107</v>
      </c>
      <c r="G61" t="s">
        <v>424</v>
      </c>
      <c r="H61" t="s">
        <v>424</v>
      </c>
      <c r="I61" t="s">
        <v>425</v>
      </c>
      <c r="J61" t="s">
        <v>425</v>
      </c>
      <c r="K61" t="s">
        <v>424</v>
      </c>
      <c r="L61" t="s">
        <v>424</v>
      </c>
      <c r="M61" t="s">
        <v>424</v>
      </c>
      <c r="P61" t="s">
        <v>425</v>
      </c>
      <c r="R61" s="143">
        <v>44749</v>
      </c>
      <c r="S61" s="143">
        <v>44748</v>
      </c>
      <c r="T61" s="143">
        <v>44747</v>
      </c>
      <c r="U61" t="s">
        <v>100</v>
      </c>
      <c r="V61" s="144">
        <v>53400.01</v>
      </c>
      <c r="W61" s="145">
        <v>0.79940134730538903</v>
      </c>
      <c r="X61" s="144">
        <v>66800</v>
      </c>
      <c r="Y61" s="144">
        <v>65400</v>
      </c>
      <c r="Z61" s="144">
        <v>0</v>
      </c>
      <c r="AA61" s="144">
        <v>0</v>
      </c>
      <c r="AB61" s="144">
        <v>0</v>
      </c>
      <c r="AC61" s="144">
        <v>1400</v>
      </c>
      <c r="AD61" s="144">
        <v>66800</v>
      </c>
      <c r="AE61" s="144">
        <v>0</v>
      </c>
      <c r="AF61" s="144">
        <v>38729.333330000001</v>
      </c>
      <c r="AG61" s="144">
        <v>0</v>
      </c>
      <c r="AH61" s="144">
        <v>0</v>
      </c>
      <c r="AI61" s="144">
        <v>0</v>
      </c>
      <c r="AJ61" s="144">
        <v>0</v>
      </c>
      <c r="AK61" s="144">
        <v>38729.333330000001</v>
      </c>
      <c r="AL61" s="144">
        <v>0</v>
      </c>
      <c r="AM61" s="144">
        <v>278</v>
      </c>
      <c r="AN61" s="144">
        <v>30606.666669999999</v>
      </c>
      <c r="AO61" s="144">
        <v>7844.6666699999996</v>
      </c>
      <c r="AP61" s="144">
        <v>0</v>
      </c>
      <c r="AQ61" s="144">
        <v>0</v>
      </c>
      <c r="AR61" s="144">
        <v>0</v>
      </c>
      <c r="AS61" s="144">
        <v>28070.666669999999</v>
      </c>
    </row>
    <row r="62" spans="1:45" x14ac:dyDescent="0.25">
      <c r="A62">
        <v>176865</v>
      </c>
      <c r="B62">
        <v>1</v>
      </c>
      <c r="C62" t="s">
        <v>186</v>
      </c>
      <c r="D62" t="s">
        <v>129</v>
      </c>
      <c r="E62" t="s">
        <v>129</v>
      </c>
      <c r="G62" t="s">
        <v>424</v>
      </c>
      <c r="H62" t="s">
        <v>424</v>
      </c>
      <c r="I62" t="s">
        <v>425</v>
      </c>
      <c r="J62" t="s">
        <v>424</v>
      </c>
      <c r="K62" t="s">
        <v>424</v>
      </c>
      <c r="L62" t="s">
        <v>424</v>
      </c>
      <c r="M62" t="s">
        <v>424</v>
      </c>
      <c r="P62" t="s">
        <v>425</v>
      </c>
      <c r="R62" s="143">
        <v>44781</v>
      </c>
      <c r="S62" s="143">
        <v>44729</v>
      </c>
      <c r="T62" s="143">
        <v>44728</v>
      </c>
      <c r="U62" t="s">
        <v>100</v>
      </c>
      <c r="V62" s="144">
        <v>5447609.7000000002</v>
      </c>
      <c r="W62" s="145">
        <v>0.978613896877503</v>
      </c>
      <c r="X62" s="144">
        <v>5566658.8399999999</v>
      </c>
      <c r="Y62" s="144">
        <v>437381.94</v>
      </c>
      <c r="Z62" s="144">
        <v>0</v>
      </c>
      <c r="AA62" s="144">
        <v>0</v>
      </c>
      <c r="AB62" s="144">
        <v>5129276.9000000004</v>
      </c>
      <c r="AC62" s="144">
        <v>0</v>
      </c>
      <c r="AD62" s="144">
        <v>5566658.8399999999</v>
      </c>
      <c r="AE62" s="144">
        <v>0</v>
      </c>
      <c r="AF62" s="144">
        <v>235061.13</v>
      </c>
      <c r="AG62" s="144">
        <v>0</v>
      </c>
      <c r="AH62" s="144">
        <v>0</v>
      </c>
      <c r="AI62" s="144">
        <v>3803438.4</v>
      </c>
      <c r="AJ62" s="144">
        <v>0</v>
      </c>
      <c r="AK62" s="144">
        <v>4038499.53</v>
      </c>
      <c r="AL62" s="144">
        <v>0</v>
      </c>
      <c r="AM62" s="144">
        <v>0</v>
      </c>
      <c r="AN62" s="144">
        <v>4038499.53</v>
      </c>
      <c r="AO62" s="144">
        <v>0</v>
      </c>
      <c r="AP62" s="144">
        <v>0</v>
      </c>
      <c r="AQ62" s="144">
        <v>0</v>
      </c>
      <c r="AR62" s="144">
        <v>0</v>
      </c>
      <c r="AS62" s="144">
        <v>1528159.31</v>
      </c>
    </row>
    <row r="63" spans="1:45" x14ac:dyDescent="0.25">
      <c r="A63">
        <v>176867</v>
      </c>
      <c r="B63">
        <v>0</v>
      </c>
      <c r="C63" t="s">
        <v>187</v>
      </c>
      <c r="D63" t="s">
        <v>129</v>
      </c>
      <c r="E63" t="s">
        <v>129</v>
      </c>
      <c r="G63" t="s">
        <v>424</v>
      </c>
      <c r="H63" t="s">
        <v>424</v>
      </c>
      <c r="I63" t="s">
        <v>424</v>
      </c>
      <c r="J63" t="s">
        <v>424</v>
      </c>
      <c r="K63" t="s">
        <v>425</v>
      </c>
      <c r="L63" t="s">
        <v>424</v>
      </c>
      <c r="M63" t="s">
        <v>424</v>
      </c>
      <c r="P63" t="s">
        <v>425</v>
      </c>
      <c r="R63" s="143">
        <v>44820</v>
      </c>
      <c r="S63" s="143">
        <v>44741</v>
      </c>
      <c r="T63" s="143">
        <v>44727</v>
      </c>
      <c r="U63" t="s">
        <v>100</v>
      </c>
      <c r="V63" s="144">
        <v>2354884.5499999998</v>
      </c>
      <c r="W63" s="145">
        <v>0.84636258297365596</v>
      </c>
      <c r="X63" s="144">
        <v>2782359</v>
      </c>
      <c r="Y63" s="144">
        <v>2000694</v>
      </c>
      <c r="Z63" s="144">
        <v>27175</v>
      </c>
      <c r="AA63" s="144">
        <v>114964</v>
      </c>
      <c r="AB63" s="144">
        <v>125000</v>
      </c>
      <c r="AC63" s="144">
        <v>514526</v>
      </c>
      <c r="AD63" s="144">
        <v>2782359</v>
      </c>
      <c r="AE63" s="144">
        <v>0</v>
      </c>
      <c r="AF63" s="144">
        <v>626194.01</v>
      </c>
      <c r="AG63" s="144">
        <v>1696.79</v>
      </c>
      <c r="AH63" s="144">
        <v>30928.59</v>
      </c>
      <c r="AI63" s="144">
        <v>0</v>
      </c>
      <c r="AJ63" s="144">
        <v>147783.41</v>
      </c>
      <c r="AK63" s="144">
        <v>806602.8</v>
      </c>
      <c r="AL63" s="144">
        <v>0</v>
      </c>
      <c r="AM63" s="144">
        <v>0</v>
      </c>
      <c r="AN63" s="144">
        <v>0</v>
      </c>
      <c r="AO63" s="144">
        <v>0</v>
      </c>
      <c r="AP63" s="144">
        <v>0</v>
      </c>
      <c r="AQ63" s="144">
        <v>806602.8</v>
      </c>
      <c r="AR63" s="144">
        <v>0</v>
      </c>
      <c r="AS63" s="144">
        <v>1975756.2</v>
      </c>
    </row>
    <row r="64" spans="1:45" x14ac:dyDescent="0.25">
      <c r="A64">
        <v>176869</v>
      </c>
      <c r="B64">
        <v>0</v>
      </c>
      <c r="C64" t="s">
        <v>188</v>
      </c>
      <c r="D64" t="s">
        <v>185</v>
      </c>
      <c r="E64" t="s">
        <v>185</v>
      </c>
      <c r="F64" t="s">
        <v>188</v>
      </c>
      <c r="G64" t="s">
        <v>425</v>
      </c>
      <c r="H64" t="s">
        <v>425</v>
      </c>
      <c r="I64" t="s">
        <v>425</v>
      </c>
      <c r="J64" t="s">
        <v>425</v>
      </c>
      <c r="K64" t="s">
        <v>425</v>
      </c>
      <c r="L64" t="s">
        <v>425</v>
      </c>
      <c r="M64" t="s">
        <v>425</v>
      </c>
      <c r="P64" t="s">
        <v>425</v>
      </c>
      <c r="R64" s="143">
        <v>44754</v>
      </c>
      <c r="S64" s="143">
        <v>44748</v>
      </c>
      <c r="T64" s="143">
        <v>44748</v>
      </c>
      <c r="U64" t="s">
        <v>100</v>
      </c>
      <c r="V64" s="144">
        <v>947929.13</v>
      </c>
      <c r="W64" s="145">
        <v>0.79936124743408399</v>
      </c>
      <c r="X64" s="144">
        <v>1185858.25</v>
      </c>
      <c r="Y64" s="144">
        <v>456084.25</v>
      </c>
      <c r="Z64" s="144">
        <v>37000</v>
      </c>
      <c r="AA64" s="144">
        <v>460774</v>
      </c>
      <c r="AB64" s="144">
        <v>232000</v>
      </c>
      <c r="AC64" s="144">
        <v>0</v>
      </c>
      <c r="AD64" s="144">
        <v>1185858.25</v>
      </c>
      <c r="AE64" s="144">
        <v>0</v>
      </c>
      <c r="AF64" s="144">
        <v>151689.01999999999</v>
      </c>
      <c r="AG64" s="144">
        <v>14360.73</v>
      </c>
      <c r="AH64" s="144">
        <v>164317.12</v>
      </c>
      <c r="AI64" s="144">
        <v>231746.52</v>
      </c>
      <c r="AJ64" s="144">
        <v>0</v>
      </c>
      <c r="AK64" s="144">
        <v>562113.39</v>
      </c>
      <c r="AL64" s="144">
        <v>109480.97</v>
      </c>
      <c r="AM64" s="144">
        <v>82144.23</v>
      </c>
      <c r="AN64" s="144">
        <v>142339.43</v>
      </c>
      <c r="AO64" s="144">
        <v>120959.83</v>
      </c>
      <c r="AP64" s="144">
        <v>61810.71</v>
      </c>
      <c r="AQ64" s="144">
        <v>18187.259999999998</v>
      </c>
      <c r="AR64" s="144">
        <v>27190.959999999999</v>
      </c>
      <c r="AS64" s="144">
        <v>623744.86</v>
      </c>
    </row>
    <row r="65" spans="1:45" x14ac:dyDescent="0.25">
      <c r="A65">
        <v>176881</v>
      </c>
      <c r="B65">
        <v>1</v>
      </c>
      <c r="C65" t="s">
        <v>189</v>
      </c>
      <c r="D65" t="s">
        <v>129</v>
      </c>
      <c r="E65" t="s">
        <v>129</v>
      </c>
      <c r="F65" t="s">
        <v>190</v>
      </c>
      <c r="G65" t="s">
        <v>424</v>
      </c>
      <c r="H65" t="s">
        <v>424</v>
      </c>
      <c r="I65" t="s">
        <v>424</v>
      </c>
      <c r="J65" t="s">
        <v>424</v>
      </c>
      <c r="K65" t="s">
        <v>424</v>
      </c>
      <c r="L65" t="s">
        <v>424</v>
      </c>
      <c r="M65" t="s">
        <v>425</v>
      </c>
      <c r="P65" t="s">
        <v>425</v>
      </c>
      <c r="R65" s="143">
        <v>44746</v>
      </c>
      <c r="S65" s="143">
        <v>44741</v>
      </c>
      <c r="T65" s="143">
        <v>44724</v>
      </c>
      <c r="U65" t="s">
        <v>100</v>
      </c>
      <c r="V65" s="144">
        <v>60565.01</v>
      </c>
      <c r="W65" s="145">
        <v>0.77231586330017898</v>
      </c>
      <c r="X65" s="144">
        <v>78420</v>
      </c>
      <c r="Y65" s="144">
        <v>10250</v>
      </c>
      <c r="Z65" s="144">
        <v>29100</v>
      </c>
      <c r="AA65" s="144">
        <v>32860</v>
      </c>
      <c r="AB65" s="144">
        <v>0</v>
      </c>
      <c r="AC65" s="144">
        <v>6210</v>
      </c>
      <c r="AD65" s="144">
        <v>78420</v>
      </c>
      <c r="AE65" s="144">
        <v>0</v>
      </c>
      <c r="AF65" s="144">
        <v>6041.65</v>
      </c>
      <c r="AG65" s="144">
        <v>20492.5</v>
      </c>
      <c r="AH65" s="144">
        <v>6310</v>
      </c>
      <c r="AI65" s="144">
        <v>3800</v>
      </c>
      <c r="AJ65" s="144">
        <v>0</v>
      </c>
      <c r="AK65" s="144">
        <v>36644.15</v>
      </c>
      <c r="AL65" s="144">
        <v>0</v>
      </c>
      <c r="AM65" s="144">
        <v>0</v>
      </c>
      <c r="AN65" s="144">
        <v>0</v>
      </c>
      <c r="AO65" s="144">
        <v>0</v>
      </c>
      <c r="AP65" s="144">
        <v>0</v>
      </c>
      <c r="AQ65" s="144">
        <v>0</v>
      </c>
      <c r="AR65" s="144">
        <v>36644.15</v>
      </c>
      <c r="AS65" s="144">
        <v>41775.85</v>
      </c>
    </row>
    <row r="66" spans="1:45" x14ac:dyDescent="0.25">
      <c r="A66">
        <v>176979</v>
      </c>
      <c r="B66">
        <v>0</v>
      </c>
      <c r="C66" t="s">
        <v>127</v>
      </c>
      <c r="D66" t="s">
        <v>191</v>
      </c>
      <c r="E66" t="s">
        <v>191</v>
      </c>
      <c r="F66" t="s">
        <v>127</v>
      </c>
      <c r="G66" t="s">
        <v>424</v>
      </c>
      <c r="H66" t="s">
        <v>424</v>
      </c>
      <c r="I66" t="s">
        <v>424</v>
      </c>
      <c r="J66" t="s">
        <v>424</v>
      </c>
      <c r="K66" t="s">
        <v>425</v>
      </c>
      <c r="L66" t="s">
        <v>425</v>
      </c>
      <c r="M66" t="s">
        <v>424</v>
      </c>
      <c r="P66" t="s">
        <v>425</v>
      </c>
      <c r="R66" s="143">
        <v>44749</v>
      </c>
      <c r="S66" s="143">
        <v>44803</v>
      </c>
      <c r="T66" s="143">
        <v>44774</v>
      </c>
      <c r="U66" t="s">
        <v>100</v>
      </c>
      <c r="V66" s="144">
        <v>548868.26</v>
      </c>
      <c r="W66" s="145">
        <v>0.78673701697767395</v>
      </c>
      <c r="X66" s="144">
        <v>697651.5</v>
      </c>
      <c r="Y66" s="144">
        <v>403829</v>
      </c>
      <c r="Z66" s="144">
        <v>5000</v>
      </c>
      <c r="AA66" s="144">
        <v>185421.55</v>
      </c>
      <c r="AB66" s="144">
        <v>35000</v>
      </c>
      <c r="AC66" s="144">
        <v>68400.95</v>
      </c>
      <c r="AD66" s="144">
        <v>697651.5</v>
      </c>
      <c r="AE66" s="144">
        <v>0</v>
      </c>
      <c r="AF66" s="144">
        <v>224366.34</v>
      </c>
      <c r="AG66" s="144">
        <v>0</v>
      </c>
      <c r="AH66" s="144">
        <v>93164.19</v>
      </c>
      <c r="AI66" s="144">
        <v>72367.78</v>
      </c>
      <c r="AJ66" s="144">
        <v>38989.83</v>
      </c>
      <c r="AK66" s="144">
        <v>428888.14</v>
      </c>
      <c r="AL66" s="144">
        <v>0</v>
      </c>
      <c r="AM66" s="144">
        <v>0</v>
      </c>
      <c r="AN66" s="144">
        <v>0</v>
      </c>
      <c r="AO66" s="144">
        <v>0</v>
      </c>
      <c r="AP66" s="144">
        <v>131290.13</v>
      </c>
      <c r="AQ66" s="144">
        <v>297598.01</v>
      </c>
      <c r="AR66" s="144">
        <v>0</v>
      </c>
      <c r="AS66" s="144">
        <v>268763.36</v>
      </c>
    </row>
    <row r="67" spans="1:45" x14ac:dyDescent="0.25">
      <c r="A67">
        <v>176985</v>
      </c>
      <c r="B67">
        <v>2</v>
      </c>
      <c r="C67" t="s">
        <v>134</v>
      </c>
      <c r="D67" t="s">
        <v>191</v>
      </c>
      <c r="E67" t="s">
        <v>191</v>
      </c>
      <c r="F67" t="s">
        <v>135</v>
      </c>
      <c r="G67" t="s">
        <v>424</v>
      </c>
      <c r="H67" t="s">
        <v>424</v>
      </c>
      <c r="I67" t="s">
        <v>424</v>
      </c>
      <c r="J67" t="s">
        <v>425</v>
      </c>
      <c r="K67" t="s">
        <v>424</v>
      </c>
      <c r="L67" t="s">
        <v>425</v>
      </c>
      <c r="M67" t="s">
        <v>424</v>
      </c>
      <c r="N67" t="s">
        <v>425</v>
      </c>
      <c r="O67">
        <v>170864</v>
      </c>
      <c r="P67" t="s">
        <v>425</v>
      </c>
      <c r="R67" s="143">
        <v>44760</v>
      </c>
      <c r="S67" s="143">
        <v>44803</v>
      </c>
      <c r="T67" s="143">
        <v>44774</v>
      </c>
      <c r="U67" t="s">
        <v>100</v>
      </c>
      <c r="V67" s="144">
        <v>926958.5</v>
      </c>
      <c r="W67" s="145">
        <v>0.73309167377779005</v>
      </c>
      <c r="X67" s="144">
        <v>1264451</v>
      </c>
      <c r="Y67" s="144">
        <v>810045.49</v>
      </c>
      <c r="Z67" s="144">
        <v>4796.45</v>
      </c>
      <c r="AA67" s="144">
        <v>272951.06</v>
      </c>
      <c r="AB67" s="144">
        <v>0</v>
      </c>
      <c r="AC67" s="144">
        <v>176658</v>
      </c>
      <c r="AD67" s="144">
        <v>1264451</v>
      </c>
      <c r="AE67" s="144">
        <v>0</v>
      </c>
      <c r="AF67" s="144">
        <v>428856.52684000001</v>
      </c>
      <c r="AG67" s="144">
        <v>2456.25</v>
      </c>
      <c r="AH67" s="144">
        <v>173901.55540000001</v>
      </c>
      <c r="AI67" s="144">
        <v>0</v>
      </c>
      <c r="AJ67" s="144">
        <v>98286.813609999997</v>
      </c>
      <c r="AK67" s="144">
        <v>703501.14584999997</v>
      </c>
      <c r="AL67" s="144">
        <v>0</v>
      </c>
      <c r="AM67" s="144">
        <v>0</v>
      </c>
      <c r="AN67" s="144">
        <v>0</v>
      </c>
      <c r="AO67" s="144">
        <v>627219.51592999999</v>
      </c>
      <c r="AP67" s="144">
        <v>76281.629925999994</v>
      </c>
      <c r="AQ67" s="144">
        <v>0</v>
      </c>
      <c r="AR67" s="144">
        <v>0</v>
      </c>
      <c r="AS67" s="144">
        <v>560949.85415000003</v>
      </c>
    </row>
    <row r="68" spans="1:45" x14ac:dyDescent="0.25">
      <c r="A68">
        <v>176986</v>
      </c>
      <c r="B68">
        <v>0</v>
      </c>
      <c r="C68" t="s">
        <v>192</v>
      </c>
      <c r="D68" t="s">
        <v>191</v>
      </c>
      <c r="E68" t="s">
        <v>191</v>
      </c>
      <c r="F68" t="s">
        <v>193</v>
      </c>
      <c r="G68" t="s">
        <v>424</v>
      </c>
      <c r="H68" t="s">
        <v>424</v>
      </c>
      <c r="I68" t="s">
        <v>424</v>
      </c>
      <c r="J68" t="s">
        <v>425</v>
      </c>
      <c r="K68" t="s">
        <v>424</v>
      </c>
      <c r="L68" t="s">
        <v>424</v>
      </c>
      <c r="M68" t="s">
        <v>424</v>
      </c>
      <c r="P68" t="s">
        <v>425</v>
      </c>
      <c r="R68" s="143">
        <v>44766</v>
      </c>
      <c r="S68" s="143">
        <v>44803</v>
      </c>
      <c r="T68" s="143">
        <v>44778</v>
      </c>
      <c r="U68" t="s">
        <v>100</v>
      </c>
      <c r="V68" s="144">
        <v>175149.99</v>
      </c>
      <c r="W68" s="145">
        <v>0.74690827292110895</v>
      </c>
      <c r="X68" s="144">
        <v>234500</v>
      </c>
      <c r="Y68" s="144">
        <v>118900</v>
      </c>
      <c r="Z68" s="144">
        <v>0</v>
      </c>
      <c r="AA68" s="144">
        <v>115600</v>
      </c>
      <c r="AB68" s="144">
        <v>0</v>
      </c>
      <c r="AC68" s="144">
        <v>0</v>
      </c>
      <c r="AD68" s="144">
        <v>234500</v>
      </c>
      <c r="AE68" s="144">
        <v>0</v>
      </c>
      <c r="AF68" s="144">
        <v>78000</v>
      </c>
      <c r="AG68" s="144">
        <v>0</v>
      </c>
      <c r="AH68" s="144">
        <v>57433.95</v>
      </c>
      <c r="AI68" s="144">
        <v>0</v>
      </c>
      <c r="AJ68" s="144">
        <v>0</v>
      </c>
      <c r="AK68" s="144">
        <v>135433.95000000001</v>
      </c>
      <c r="AL68" s="144">
        <v>0</v>
      </c>
      <c r="AM68" s="144">
        <v>0</v>
      </c>
      <c r="AN68" s="144">
        <v>20713</v>
      </c>
      <c r="AO68" s="144">
        <v>114720.95</v>
      </c>
      <c r="AP68" s="144">
        <v>0</v>
      </c>
      <c r="AQ68" s="144">
        <v>0</v>
      </c>
      <c r="AR68" s="144">
        <v>0</v>
      </c>
      <c r="AS68" s="144">
        <v>99066.05</v>
      </c>
    </row>
    <row r="69" spans="1:45" x14ac:dyDescent="0.25">
      <c r="A69">
        <v>176988</v>
      </c>
      <c r="B69">
        <v>0</v>
      </c>
      <c r="C69" t="s">
        <v>167</v>
      </c>
      <c r="D69" t="s">
        <v>191</v>
      </c>
      <c r="E69" t="s">
        <v>191</v>
      </c>
      <c r="F69" t="s">
        <v>167</v>
      </c>
      <c r="G69" t="s">
        <v>424</v>
      </c>
      <c r="H69" t="s">
        <v>424</v>
      </c>
      <c r="I69" t="s">
        <v>424</v>
      </c>
      <c r="J69" t="s">
        <v>425</v>
      </c>
      <c r="K69" t="s">
        <v>424</v>
      </c>
      <c r="L69" t="s">
        <v>424</v>
      </c>
      <c r="M69" t="s">
        <v>424</v>
      </c>
      <c r="P69" t="s">
        <v>424</v>
      </c>
      <c r="Q69" s="143">
        <v>45291</v>
      </c>
      <c r="R69" s="143">
        <v>44827</v>
      </c>
      <c r="S69" s="143">
        <v>44818</v>
      </c>
      <c r="T69" s="143">
        <v>44816</v>
      </c>
      <c r="U69" t="s">
        <v>100</v>
      </c>
      <c r="V69" s="144">
        <v>11770</v>
      </c>
      <c r="W69" s="145">
        <v>1</v>
      </c>
      <c r="X69" s="144">
        <v>11770</v>
      </c>
      <c r="Y69" s="144">
        <v>0</v>
      </c>
      <c r="Z69" s="144">
        <v>11770</v>
      </c>
      <c r="AA69" s="144">
        <v>0</v>
      </c>
      <c r="AB69" s="144">
        <v>0</v>
      </c>
      <c r="AC69" s="144">
        <v>0</v>
      </c>
      <c r="AD69" s="144">
        <v>11770</v>
      </c>
      <c r="AE69" s="144">
        <v>0</v>
      </c>
      <c r="AF69" s="144">
        <v>0</v>
      </c>
      <c r="AG69" s="144">
        <v>11126.22</v>
      </c>
      <c r="AH69" s="144">
        <v>0</v>
      </c>
      <c r="AI69" s="144">
        <v>0</v>
      </c>
      <c r="AJ69" s="144">
        <v>0</v>
      </c>
      <c r="AK69" s="144">
        <v>11126.22</v>
      </c>
      <c r="AL69" s="144">
        <v>0</v>
      </c>
      <c r="AM69" s="144">
        <v>0</v>
      </c>
      <c r="AN69" s="144">
        <v>0</v>
      </c>
      <c r="AO69" s="144">
        <v>11126.22</v>
      </c>
      <c r="AP69" s="144">
        <v>0</v>
      </c>
      <c r="AQ69" s="144">
        <v>0</v>
      </c>
      <c r="AR69" s="144">
        <v>0</v>
      </c>
      <c r="AS69" s="144">
        <v>643.780000000001</v>
      </c>
    </row>
    <row r="70" spans="1:45" x14ac:dyDescent="0.25">
      <c r="A70">
        <v>176990</v>
      </c>
      <c r="B70">
        <v>0</v>
      </c>
      <c r="C70" t="s">
        <v>194</v>
      </c>
      <c r="D70" t="s">
        <v>191</v>
      </c>
      <c r="E70" t="s">
        <v>191</v>
      </c>
      <c r="F70" t="s">
        <v>194</v>
      </c>
      <c r="G70" t="s">
        <v>424</v>
      </c>
      <c r="H70" t="s">
        <v>424</v>
      </c>
      <c r="I70" t="s">
        <v>424</v>
      </c>
      <c r="J70" t="s">
        <v>425</v>
      </c>
      <c r="K70" t="s">
        <v>424</v>
      </c>
      <c r="L70" t="s">
        <v>424</v>
      </c>
      <c r="M70" t="s">
        <v>424</v>
      </c>
      <c r="P70" t="s">
        <v>425</v>
      </c>
      <c r="R70" s="143">
        <v>44761</v>
      </c>
      <c r="S70" s="143">
        <v>44803</v>
      </c>
      <c r="T70" s="143">
        <v>44774</v>
      </c>
      <c r="U70" t="s">
        <v>100</v>
      </c>
      <c r="V70" s="144">
        <v>153638.43</v>
      </c>
      <c r="W70" s="145">
        <v>0.74636163203422301</v>
      </c>
      <c r="X70" s="144">
        <v>205849.85</v>
      </c>
      <c r="Y70" s="144">
        <v>166268.53</v>
      </c>
      <c r="Z70" s="144">
        <v>3600</v>
      </c>
      <c r="AA70" s="144">
        <v>35981.32</v>
      </c>
      <c r="AB70" s="144">
        <v>0</v>
      </c>
      <c r="AC70" s="144">
        <v>0</v>
      </c>
      <c r="AD70" s="144">
        <v>205849.85</v>
      </c>
      <c r="AE70" s="144">
        <v>0</v>
      </c>
      <c r="AF70" s="144">
        <v>77439.94</v>
      </c>
      <c r="AG70" s="144">
        <v>6898.8</v>
      </c>
      <c r="AH70" s="144">
        <v>17087.7</v>
      </c>
      <c r="AI70" s="144">
        <v>0</v>
      </c>
      <c r="AJ70" s="144">
        <v>0</v>
      </c>
      <c r="AK70" s="144">
        <v>101426.44</v>
      </c>
      <c r="AL70" s="144">
        <v>0</v>
      </c>
      <c r="AM70" s="144">
        <v>0</v>
      </c>
      <c r="AN70" s="144">
        <v>0</v>
      </c>
      <c r="AO70" s="144">
        <v>101426.44</v>
      </c>
      <c r="AP70" s="144">
        <v>0</v>
      </c>
      <c r="AQ70" s="144">
        <v>0</v>
      </c>
      <c r="AR70" s="144">
        <v>0</v>
      </c>
      <c r="AS70" s="144">
        <v>104423.41</v>
      </c>
    </row>
    <row r="71" spans="1:45" x14ac:dyDescent="0.25">
      <c r="A71">
        <v>176991</v>
      </c>
      <c r="B71">
        <v>0</v>
      </c>
      <c r="C71" t="s">
        <v>120</v>
      </c>
      <c r="D71" t="s">
        <v>191</v>
      </c>
      <c r="E71" t="s">
        <v>191</v>
      </c>
      <c r="F71" t="s">
        <v>120</v>
      </c>
      <c r="G71" t="s">
        <v>425</v>
      </c>
      <c r="H71" t="s">
        <v>425</v>
      </c>
      <c r="I71" t="s">
        <v>425</v>
      </c>
      <c r="J71" t="s">
        <v>425</v>
      </c>
      <c r="K71" t="s">
        <v>424</v>
      </c>
      <c r="L71" t="s">
        <v>424</v>
      </c>
      <c r="M71" t="s">
        <v>425</v>
      </c>
      <c r="P71" t="s">
        <v>425</v>
      </c>
      <c r="R71" s="143">
        <v>44770</v>
      </c>
      <c r="S71" s="143">
        <v>44803</v>
      </c>
      <c r="T71" s="143">
        <v>44774</v>
      </c>
      <c r="U71" t="s">
        <v>100</v>
      </c>
      <c r="V71" s="144">
        <v>647086</v>
      </c>
      <c r="W71" s="145">
        <v>1</v>
      </c>
      <c r="X71" s="144">
        <v>647086</v>
      </c>
      <c r="Y71" s="144">
        <v>384210</v>
      </c>
      <c r="Z71" s="144">
        <v>4000</v>
      </c>
      <c r="AA71" s="144">
        <v>258876</v>
      </c>
      <c r="AB71" s="144">
        <v>0</v>
      </c>
      <c r="AC71" s="144">
        <v>0</v>
      </c>
      <c r="AD71" s="144">
        <v>647086</v>
      </c>
      <c r="AE71" s="144">
        <v>0</v>
      </c>
      <c r="AF71" s="144">
        <v>209302.49</v>
      </c>
      <c r="AG71" s="144">
        <v>4301.67</v>
      </c>
      <c r="AH71" s="144">
        <v>24422.78</v>
      </c>
      <c r="AI71" s="144">
        <v>0</v>
      </c>
      <c r="AJ71" s="144">
        <v>0</v>
      </c>
      <c r="AK71" s="144">
        <v>238026.94</v>
      </c>
      <c r="AL71" s="144">
        <v>41052.480000000003</v>
      </c>
      <c r="AM71" s="144">
        <v>19108.18</v>
      </c>
      <c r="AN71" s="144">
        <v>161960.32999999999</v>
      </c>
      <c r="AO71" s="144">
        <v>15905.95</v>
      </c>
      <c r="AP71" s="144">
        <v>0</v>
      </c>
      <c r="AQ71" s="144">
        <v>0</v>
      </c>
      <c r="AR71" s="144">
        <v>0</v>
      </c>
      <c r="AS71" s="144">
        <v>409059.06</v>
      </c>
    </row>
    <row r="72" spans="1:45" x14ac:dyDescent="0.25">
      <c r="A72">
        <v>176993</v>
      </c>
      <c r="B72">
        <v>0</v>
      </c>
      <c r="C72" t="s">
        <v>195</v>
      </c>
      <c r="D72" t="s">
        <v>191</v>
      </c>
      <c r="E72" t="s">
        <v>191</v>
      </c>
      <c r="G72" t="s">
        <v>424</v>
      </c>
      <c r="H72" t="s">
        <v>424</v>
      </c>
      <c r="I72" t="s">
        <v>424</v>
      </c>
      <c r="J72" t="s">
        <v>424</v>
      </c>
      <c r="K72" t="s">
        <v>425</v>
      </c>
      <c r="L72" t="s">
        <v>424</v>
      </c>
      <c r="M72" t="s">
        <v>424</v>
      </c>
      <c r="P72" t="s">
        <v>425</v>
      </c>
      <c r="R72" s="143">
        <v>44753</v>
      </c>
      <c r="S72" s="143">
        <v>44803</v>
      </c>
      <c r="T72" s="143">
        <v>44788</v>
      </c>
      <c r="U72" t="s">
        <v>100</v>
      </c>
      <c r="V72" s="144">
        <v>132546.01</v>
      </c>
      <c r="W72" s="145">
        <v>0.82934038705802104</v>
      </c>
      <c r="X72" s="144">
        <v>159821</v>
      </c>
      <c r="Y72" s="144">
        <v>86966.59</v>
      </c>
      <c r="Z72" s="144">
        <v>10000</v>
      </c>
      <c r="AA72" s="144">
        <v>53094.5</v>
      </c>
      <c r="AB72" s="144">
        <v>0</v>
      </c>
      <c r="AC72" s="144">
        <v>9759.91</v>
      </c>
      <c r="AD72" s="144">
        <v>159821</v>
      </c>
      <c r="AE72" s="144">
        <v>0</v>
      </c>
      <c r="AF72" s="144">
        <v>80164.17</v>
      </c>
      <c r="AG72" s="144">
        <v>0</v>
      </c>
      <c r="AH72" s="144">
        <v>4978.95</v>
      </c>
      <c r="AI72" s="144">
        <v>0</v>
      </c>
      <c r="AJ72" s="144">
        <v>1946</v>
      </c>
      <c r="AK72" s="144">
        <v>87089.12</v>
      </c>
      <c r="AL72" s="144">
        <v>0</v>
      </c>
      <c r="AM72" s="144">
        <v>0</v>
      </c>
      <c r="AN72" s="144">
        <v>0</v>
      </c>
      <c r="AO72" s="144">
        <v>0</v>
      </c>
      <c r="AP72" s="144">
        <v>0</v>
      </c>
      <c r="AQ72" s="144">
        <v>87089.12</v>
      </c>
      <c r="AR72" s="144">
        <v>0</v>
      </c>
      <c r="AS72" s="144">
        <v>72731.88</v>
      </c>
    </row>
    <row r="73" spans="1:45" x14ac:dyDescent="0.25">
      <c r="A73">
        <v>177084</v>
      </c>
      <c r="B73">
        <v>0</v>
      </c>
      <c r="C73" t="s">
        <v>119</v>
      </c>
      <c r="D73" t="s">
        <v>196</v>
      </c>
      <c r="E73" t="s">
        <v>196</v>
      </c>
      <c r="F73" t="s">
        <v>119</v>
      </c>
      <c r="G73" t="s">
        <v>425</v>
      </c>
      <c r="H73" t="s">
        <v>425</v>
      </c>
      <c r="I73" t="s">
        <v>425</v>
      </c>
      <c r="J73" t="s">
        <v>425</v>
      </c>
      <c r="K73" t="s">
        <v>424</v>
      </c>
      <c r="L73" t="s">
        <v>425</v>
      </c>
      <c r="M73" t="s">
        <v>425</v>
      </c>
      <c r="N73" t="s">
        <v>425</v>
      </c>
      <c r="O73">
        <v>172298</v>
      </c>
      <c r="P73" t="s">
        <v>425</v>
      </c>
      <c r="R73" s="143">
        <v>44754</v>
      </c>
      <c r="S73" s="143">
        <v>44791</v>
      </c>
      <c r="T73" s="143">
        <v>44789</v>
      </c>
      <c r="U73" t="s">
        <v>100</v>
      </c>
      <c r="V73" s="144">
        <v>7896273.9900000002</v>
      </c>
      <c r="W73" s="145">
        <v>0.98151067473907205</v>
      </c>
      <c r="X73" s="144">
        <v>8045021</v>
      </c>
      <c r="Y73" s="144">
        <v>1818000</v>
      </c>
      <c r="Z73" s="144">
        <v>209140</v>
      </c>
      <c r="AA73" s="144">
        <v>1100527</v>
      </c>
      <c r="AB73" s="144">
        <v>4594490</v>
      </c>
      <c r="AC73" s="144">
        <v>322864</v>
      </c>
      <c r="AD73" s="144">
        <v>8045021</v>
      </c>
      <c r="AE73" s="144">
        <v>0</v>
      </c>
      <c r="AF73" s="144">
        <v>1156091.8600000001</v>
      </c>
      <c r="AG73" s="144">
        <v>3026</v>
      </c>
      <c r="AH73" s="144">
        <v>3460.75</v>
      </c>
      <c r="AI73" s="144">
        <v>313504.81</v>
      </c>
      <c r="AJ73" s="144">
        <v>17979</v>
      </c>
      <c r="AK73" s="144">
        <v>1494062.42</v>
      </c>
      <c r="AL73" s="144">
        <v>43587.15</v>
      </c>
      <c r="AM73" s="144">
        <v>87372.14</v>
      </c>
      <c r="AN73" s="144">
        <v>142002.69</v>
      </c>
      <c r="AO73" s="144">
        <v>903019.77</v>
      </c>
      <c r="AP73" s="144">
        <v>126473.97</v>
      </c>
      <c r="AQ73" s="144">
        <v>0</v>
      </c>
      <c r="AR73" s="144">
        <v>191606.7</v>
      </c>
      <c r="AS73" s="144">
        <v>6550958.5800000001</v>
      </c>
    </row>
    <row r="74" spans="1:45" x14ac:dyDescent="0.25">
      <c r="A74">
        <v>177087</v>
      </c>
      <c r="B74">
        <v>2</v>
      </c>
      <c r="C74" t="s">
        <v>426</v>
      </c>
      <c r="D74" t="s">
        <v>196</v>
      </c>
      <c r="E74" t="s">
        <v>196</v>
      </c>
      <c r="F74" t="s">
        <v>107</v>
      </c>
      <c r="G74" t="s">
        <v>424</v>
      </c>
      <c r="H74" t="s">
        <v>424</v>
      </c>
      <c r="I74" t="s">
        <v>425</v>
      </c>
      <c r="J74" t="s">
        <v>425</v>
      </c>
      <c r="K74" t="s">
        <v>424</v>
      </c>
      <c r="L74" t="s">
        <v>424</v>
      </c>
      <c r="M74" t="s">
        <v>424</v>
      </c>
      <c r="P74" t="s">
        <v>425</v>
      </c>
      <c r="R74" s="143">
        <v>44760</v>
      </c>
      <c r="S74" s="143">
        <v>44791</v>
      </c>
      <c r="T74" s="143">
        <v>44789</v>
      </c>
      <c r="U74" t="s">
        <v>100</v>
      </c>
      <c r="V74" s="144">
        <v>285193.49</v>
      </c>
      <c r="W74" s="145">
        <v>0.79190497478730304</v>
      </c>
      <c r="X74" s="144">
        <v>360136</v>
      </c>
      <c r="Y74" s="144">
        <v>358136</v>
      </c>
      <c r="Z74" s="144">
        <v>0</v>
      </c>
      <c r="AA74" s="144">
        <v>0</v>
      </c>
      <c r="AB74" s="144">
        <v>0</v>
      </c>
      <c r="AC74" s="144">
        <v>2000</v>
      </c>
      <c r="AD74" s="144">
        <v>360136</v>
      </c>
      <c r="AE74" s="144">
        <v>0</v>
      </c>
      <c r="AF74" s="144">
        <v>205994</v>
      </c>
      <c r="AG74" s="144">
        <v>0</v>
      </c>
      <c r="AH74" s="144">
        <v>0</v>
      </c>
      <c r="AI74" s="144">
        <v>0</v>
      </c>
      <c r="AJ74" s="144">
        <v>0</v>
      </c>
      <c r="AK74" s="144">
        <v>205994</v>
      </c>
      <c r="AL74" s="144">
        <v>0</v>
      </c>
      <c r="AM74" s="144">
        <v>1463</v>
      </c>
      <c r="AN74" s="144">
        <v>163333.4</v>
      </c>
      <c r="AO74" s="144">
        <v>41197.599999999999</v>
      </c>
      <c r="AP74" s="144">
        <v>0</v>
      </c>
      <c r="AQ74" s="144">
        <v>0</v>
      </c>
      <c r="AR74" s="144">
        <v>0</v>
      </c>
      <c r="AS74" s="144">
        <v>154142</v>
      </c>
    </row>
    <row r="75" spans="1:45" x14ac:dyDescent="0.25">
      <c r="A75">
        <v>177089</v>
      </c>
      <c r="B75">
        <v>0</v>
      </c>
      <c r="C75" t="s">
        <v>136</v>
      </c>
      <c r="D75" t="s">
        <v>196</v>
      </c>
      <c r="E75" t="s">
        <v>196</v>
      </c>
      <c r="F75" t="s">
        <v>136</v>
      </c>
      <c r="G75" t="s">
        <v>424</v>
      </c>
      <c r="H75" t="s">
        <v>424</v>
      </c>
      <c r="I75" t="s">
        <v>424</v>
      </c>
      <c r="J75" t="s">
        <v>425</v>
      </c>
      <c r="K75" t="s">
        <v>425</v>
      </c>
      <c r="L75" t="s">
        <v>425</v>
      </c>
      <c r="M75" t="s">
        <v>424</v>
      </c>
      <c r="N75" t="s">
        <v>425</v>
      </c>
      <c r="O75">
        <v>172261</v>
      </c>
      <c r="P75" t="s">
        <v>425</v>
      </c>
      <c r="R75" s="143">
        <v>44753</v>
      </c>
      <c r="S75" s="143">
        <v>44791</v>
      </c>
      <c r="T75" s="143">
        <v>44791</v>
      </c>
      <c r="U75" t="s">
        <v>100</v>
      </c>
      <c r="V75" s="144">
        <v>863056.21</v>
      </c>
      <c r="W75" s="145">
        <v>0.75000011948818102</v>
      </c>
      <c r="X75" s="144">
        <v>1150741.43</v>
      </c>
      <c r="Y75" s="144">
        <v>884463.43</v>
      </c>
      <c r="Z75" s="144">
        <v>4375</v>
      </c>
      <c r="AA75" s="144">
        <v>157290</v>
      </c>
      <c r="AB75" s="144">
        <v>0</v>
      </c>
      <c r="AC75" s="144">
        <v>104613</v>
      </c>
      <c r="AD75" s="144">
        <v>1150741.43</v>
      </c>
      <c r="AE75" s="144">
        <v>0</v>
      </c>
      <c r="AF75" s="144">
        <v>378623.18</v>
      </c>
      <c r="AG75" s="144">
        <v>1509.68</v>
      </c>
      <c r="AH75" s="144">
        <v>114167.74</v>
      </c>
      <c r="AI75" s="144">
        <v>0</v>
      </c>
      <c r="AJ75" s="144">
        <v>43331.06</v>
      </c>
      <c r="AK75" s="144">
        <v>537631.66</v>
      </c>
      <c r="AL75" s="144">
        <v>0</v>
      </c>
      <c r="AM75" s="144">
        <v>0</v>
      </c>
      <c r="AN75" s="144">
        <v>0</v>
      </c>
      <c r="AO75" s="144">
        <v>121941.57</v>
      </c>
      <c r="AP75" s="144">
        <v>84967.039999999994</v>
      </c>
      <c r="AQ75" s="144">
        <v>330723.05</v>
      </c>
      <c r="AR75" s="144">
        <v>0</v>
      </c>
      <c r="AS75" s="144">
        <v>613109.77</v>
      </c>
    </row>
    <row r="76" spans="1:45" x14ac:dyDescent="0.25">
      <c r="A76">
        <v>177093</v>
      </c>
      <c r="B76">
        <v>0</v>
      </c>
      <c r="C76" t="s">
        <v>198</v>
      </c>
      <c r="D76" t="s">
        <v>197</v>
      </c>
      <c r="E76" t="s">
        <v>197</v>
      </c>
      <c r="F76" t="s">
        <v>199</v>
      </c>
      <c r="G76" t="s">
        <v>425</v>
      </c>
      <c r="H76" t="s">
        <v>425</v>
      </c>
      <c r="I76" t="s">
        <v>425</v>
      </c>
      <c r="J76" t="s">
        <v>425</v>
      </c>
      <c r="K76" t="s">
        <v>425</v>
      </c>
      <c r="L76" t="s">
        <v>425</v>
      </c>
      <c r="M76" t="s">
        <v>425</v>
      </c>
      <c r="P76" t="s">
        <v>425</v>
      </c>
      <c r="R76" s="143">
        <v>44760</v>
      </c>
      <c r="S76" s="143">
        <v>44747</v>
      </c>
      <c r="T76" s="143">
        <v>44748</v>
      </c>
      <c r="U76" t="s">
        <v>100</v>
      </c>
      <c r="V76" s="144">
        <v>1623689.25</v>
      </c>
      <c r="W76" s="145">
        <v>0.81582196101544102</v>
      </c>
      <c r="X76" s="144">
        <v>1990249.5</v>
      </c>
      <c r="Y76" s="144">
        <v>1021615.4</v>
      </c>
      <c r="Z76" s="144">
        <v>15964.86</v>
      </c>
      <c r="AA76" s="144">
        <v>675592.48</v>
      </c>
      <c r="AB76" s="144">
        <v>43069.66</v>
      </c>
      <c r="AC76" s="144">
        <v>234007.1</v>
      </c>
      <c r="AD76" s="144">
        <v>1990249.5</v>
      </c>
      <c r="AE76" s="144">
        <v>0</v>
      </c>
      <c r="AF76" s="144">
        <v>512645.49</v>
      </c>
      <c r="AG76" s="144">
        <v>7454.07</v>
      </c>
      <c r="AH76" s="144">
        <v>277674.68</v>
      </c>
      <c r="AI76" s="144">
        <v>50924.93</v>
      </c>
      <c r="AJ76" s="144">
        <v>141841.60000000001</v>
      </c>
      <c r="AK76" s="144">
        <v>990540.77</v>
      </c>
      <c r="AL76" s="144">
        <v>31335.05</v>
      </c>
      <c r="AM76" s="144">
        <v>12523.59</v>
      </c>
      <c r="AN76" s="144">
        <v>347717.85</v>
      </c>
      <c r="AO76" s="144">
        <v>174549.75</v>
      </c>
      <c r="AP76" s="144">
        <v>70788.77</v>
      </c>
      <c r="AQ76" s="144">
        <v>233865.59</v>
      </c>
      <c r="AR76" s="144">
        <v>119760.17</v>
      </c>
      <c r="AS76" s="144">
        <v>999708.73</v>
      </c>
    </row>
    <row r="77" spans="1:45" x14ac:dyDescent="0.25">
      <c r="A77">
        <v>177094</v>
      </c>
      <c r="B77">
        <v>0</v>
      </c>
      <c r="C77" t="s">
        <v>127</v>
      </c>
      <c r="D77" t="s">
        <v>197</v>
      </c>
      <c r="E77" t="s">
        <v>197</v>
      </c>
      <c r="F77" t="s">
        <v>127</v>
      </c>
      <c r="G77" t="s">
        <v>424</v>
      </c>
      <c r="H77" t="s">
        <v>424</v>
      </c>
      <c r="I77" t="s">
        <v>424</v>
      </c>
      <c r="J77" t="s">
        <v>424</v>
      </c>
      <c r="K77" t="s">
        <v>425</v>
      </c>
      <c r="L77" t="s">
        <v>425</v>
      </c>
      <c r="M77" t="s">
        <v>424</v>
      </c>
      <c r="P77" t="s">
        <v>425</v>
      </c>
      <c r="R77" s="143">
        <v>44762</v>
      </c>
      <c r="S77" s="143">
        <v>44747</v>
      </c>
      <c r="T77" s="143">
        <v>44748</v>
      </c>
      <c r="U77" t="s">
        <v>100</v>
      </c>
      <c r="V77" s="144">
        <v>732591.31</v>
      </c>
      <c r="W77" s="145">
        <v>0.81603077499526899</v>
      </c>
      <c r="X77" s="144">
        <v>897749.61</v>
      </c>
      <c r="Y77" s="144">
        <v>380288.4</v>
      </c>
      <c r="Z77" s="144">
        <v>5000</v>
      </c>
      <c r="AA77" s="144">
        <v>84228.08</v>
      </c>
      <c r="AB77" s="144">
        <v>342462.61</v>
      </c>
      <c r="AC77" s="144">
        <v>85770.52</v>
      </c>
      <c r="AD77" s="144">
        <v>897749.61</v>
      </c>
      <c r="AE77" s="144">
        <v>0</v>
      </c>
      <c r="AF77" s="144">
        <v>163571.32</v>
      </c>
      <c r="AG77" s="144">
        <v>0</v>
      </c>
      <c r="AH77" s="144">
        <v>44266.38</v>
      </c>
      <c r="AI77" s="144">
        <v>212858.23999999999</v>
      </c>
      <c r="AJ77" s="144">
        <v>41595.67</v>
      </c>
      <c r="AK77" s="144">
        <v>462291.61</v>
      </c>
      <c r="AL77" s="144">
        <v>0</v>
      </c>
      <c r="AM77" s="144">
        <v>0</v>
      </c>
      <c r="AN77" s="144">
        <v>0</v>
      </c>
      <c r="AO77" s="144">
        <v>0</v>
      </c>
      <c r="AP77" s="144">
        <v>205709.53</v>
      </c>
      <c r="AQ77" s="144">
        <v>256582.08</v>
      </c>
      <c r="AR77" s="144">
        <v>0</v>
      </c>
      <c r="AS77" s="144">
        <v>435458</v>
      </c>
    </row>
    <row r="78" spans="1:45" x14ac:dyDescent="0.25">
      <c r="A78">
        <v>177096</v>
      </c>
      <c r="B78">
        <v>0</v>
      </c>
      <c r="C78" t="s">
        <v>202</v>
      </c>
      <c r="D78" t="s">
        <v>200</v>
      </c>
      <c r="E78" t="s">
        <v>201</v>
      </c>
      <c r="F78" t="s">
        <v>202</v>
      </c>
      <c r="G78" t="s">
        <v>425</v>
      </c>
      <c r="H78" t="s">
        <v>425</v>
      </c>
      <c r="I78" t="s">
        <v>425</v>
      </c>
      <c r="J78" t="s">
        <v>425</v>
      </c>
      <c r="K78" t="s">
        <v>424</v>
      </c>
      <c r="L78" t="s">
        <v>424</v>
      </c>
      <c r="M78" t="s">
        <v>424</v>
      </c>
      <c r="P78" t="s">
        <v>425</v>
      </c>
      <c r="R78" s="143">
        <v>44768</v>
      </c>
      <c r="S78" s="143">
        <v>44743</v>
      </c>
      <c r="T78" s="143">
        <v>44736</v>
      </c>
      <c r="U78" t="s">
        <v>100</v>
      </c>
      <c r="V78" s="144">
        <v>282471.99</v>
      </c>
      <c r="W78" s="145">
        <v>0.96826182339209699</v>
      </c>
      <c r="X78" s="144">
        <v>291731</v>
      </c>
      <c r="Y78" s="144">
        <v>241671</v>
      </c>
      <c r="Z78" s="144">
        <v>2500</v>
      </c>
      <c r="AA78" s="144">
        <v>23220</v>
      </c>
      <c r="AB78" s="144">
        <v>0</v>
      </c>
      <c r="AC78" s="144">
        <v>24340</v>
      </c>
      <c r="AD78" s="144">
        <v>291731</v>
      </c>
      <c r="AE78" s="144">
        <v>0</v>
      </c>
      <c r="AF78" s="144">
        <v>80915.08</v>
      </c>
      <c r="AG78" s="144">
        <v>0</v>
      </c>
      <c r="AH78" s="144">
        <v>9299.77</v>
      </c>
      <c r="AI78" s="144">
        <v>0</v>
      </c>
      <c r="AJ78" s="144">
        <v>1771.29</v>
      </c>
      <c r="AK78" s="144">
        <v>91986.14</v>
      </c>
      <c r="AL78" s="144">
        <v>3907.56</v>
      </c>
      <c r="AM78" s="144">
        <v>3907.58</v>
      </c>
      <c r="AN78" s="144">
        <v>3907.58</v>
      </c>
      <c r="AO78" s="144">
        <v>80263.42</v>
      </c>
      <c r="AP78" s="144">
        <v>0</v>
      </c>
      <c r="AQ78" s="144">
        <v>0</v>
      </c>
      <c r="AR78" s="144">
        <v>0</v>
      </c>
      <c r="AS78" s="144">
        <v>199744.86</v>
      </c>
    </row>
    <row r="79" spans="1:45" x14ac:dyDescent="0.25">
      <c r="A79">
        <v>177097</v>
      </c>
      <c r="B79">
        <v>0</v>
      </c>
      <c r="C79" t="s">
        <v>203</v>
      </c>
      <c r="D79" t="s">
        <v>200</v>
      </c>
      <c r="E79" t="s">
        <v>201</v>
      </c>
      <c r="F79" t="s">
        <v>150</v>
      </c>
      <c r="G79" t="s">
        <v>425</v>
      </c>
      <c r="H79" t="s">
        <v>425</v>
      </c>
      <c r="I79" t="s">
        <v>425</v>
      </c>
      <c r="J79" t="s">
        <v>425</v>
      </c>
      <c r="K79" t="s">
        <v>425</v>
      </c>
      <c r="L79" t="s">
        <v>424</v>
      </c>
      <c r="M79" t="s">
        <v>424</v>
      </c>
      <c r="P79" t="s">
        <v>425</v>
      </c>
      <c r="R79" s="143">
        <v>44756</v>
      </c>
      <c r="S79" s="143">
        <v>44743</v>
      </c>
      <c r="T79" s="143">
        <v>44735</v>
      </c>
      <c r="U79" t="s">
        <v>100</v>
      </c>
      <c r="V79" s="144">
        <v>695853.95</v>
      </c>
      <c r="W79" s="145">
        <v>0.70844303948712894</v>
      </c>
      <c r="X79" s="144">
        <v>982229.92</v>
      </c>
      <c r="Y79" s="144">
        <v>825247.62</v>
      </c>
      <c r="Z79" s="144">
        <v>30000</v>
      </c>
      <c r="AA79" s="144">
        <v>51482.58</v>
      </c>
      <c r="AB79" s="144">
        <v>0</v>
      </c>
      <c r="AC79" s="144">
        <v>75499.72</v>
      </c>
      <c r="AD79" s="144">
        <v>982229.92</v>
      </c>
      <c r="AE79" s="144">
        <v>0</v>
      </c>
      <c r="AF79" s="144">
        <v>192071.32</v>
      </c>
      <c r="AG79" s="144">
        <v>4608.95</v>
      </c>
      <c r="AH79" s="144">
        <v>9606.89</v>
      </c>
      <c r="AI79" s="144">
        <v>0</v>
      </c>
      <c r="AJ79" s="144">
        <v>5723.18</v>
      </c>
      <c r="AK79" s="144">
        <v>212010.34</v>
      </c>
      <c r="AL79" s="144">
        <v>9013.8799999999992</v>
      </c>
      <c r="AM79" s="144">
        <v>53882.38</v>
      </c>
      <c r="AN79" s="144">
        <v>27454.78</v>
      </c>
      <c r="AO79" s="144">
        <v>81763.91</v>
      </c>
      <c r="AP79" s="144">
        <v>0</v>
      </c>
      <c r="AQ79" s="144">
        <v>39895.39</v>
      </c>
      <c r="AR79" s="144">
        <v>0</v>
      </c>
      <c r="AS79" s="144">
        <v>770219.58</v>
      </c>
    </row>
    <row r="80" spans="1:45" x14ac:dyDescent="0.25">
      <c r="A80">
        <v>177099</v>
      </c>
      <c r="B80">
        <v>0</v>
      </c>
      <c r="C80" t="s">
        <v>204</v>
      </c>
      <c r="D80" t="s">
        <v>200</v>
      </c>
      <c r="E80" t="s">
        <v>201</v>
      </c>
      <c r="F80" t="s">
        <v>204</v>
      </c>
      <c r="G80" t="s">
        <v>424</v>
      </c>
      <c r="H80" t="s">
        <v>424</v>
      </c>
      <c r="I80" t="s">
        <v>424</v>
      </c>
      <c r="J80" t="s">
        <v>424</v>
      </c>
      <c r="K80" t="s">
        <v>424</v>
      </c>
      <c r="L80" t="s">
        <v>425</v>
      </c>
      <c r="M80" t="s">
        <v>424</v>
      </c>
      <c r="P80" t="s">
        <v>425</v>
      </c>
      <c r="R80" s="143">
        <v>44770</v>
      </c>
      <c r="S80" s="143">
        <v>44743</v>
      </c>
      <c r="T80" s="143">
        <v>44736</v>
      </c>
      <c r="U80" t="s">
        <v>100</v>
      </c>
      <c r="V80" s="144">
        <v>1410020.92</v>
      </c>
      <c r="W80" s="145">
        <v>0.78231889217387696</v>
      </c>
      <c r="X80" s="144">
        <v>1802360.82</v>
      </c>
      <c r="Y80" s="144">
        <v>984607.81</v>
      </c>
      <c r="Z80" s="144">
        <v>8520</v>
      </c>
      <c r="AA80" s="144">
        <v>591128.5</v>
      </c>
      <c r="AB80" s="144">
        <v>25068.51</v>
      </c>
      <c r="AC80" s="144">
        <v>193036</v>
      </c>
      <c r="AD80" s="144">
        <v>1802360.82</v>
      </c>
      <c r="AE80" s="144">
        <v>0</v>
      </c>
      <c r="AF80" s="144">
        <v>129995.93</v>
      </c>
      <c r="AG80" s="144">
        <v>0</v>
      </c>
      <c r="AH80" s="144">
        <v>83197.02</v>
      </c>
      <c r="AI80" s="144">
        <v>28166.51</v>
      </c>
      <c r="AJ80" s="144">
        <v>12730.05</v>
      </c>
      <c r="AK80" s="144">
        <v>254089.51</v>
      </c>
      <c r="AL80" s="144">
        <v>0</v>
      </c>
      <c r="AM80" s="144">
        <v>0</v>
      </c>
      <c r="AN80" s="144">
        <v>0</v>
      </c>
      <c r="AO80" s="144">
        <v>0</v>
      </c>
      <c r="AP80" s="144">
        <v>254089.51</v>
      </c>
      <c r="AQ80" s="144">
        <v>0</v>
      </c>
      <c r="AR80" s="144">
        <v>0</v>
      </c>
      <c r="AS80" s="144">
        <v>1548271.31</v>
      </c>
    </row>
    <row r="81" spans="1:45" x14ac:dyDescent="0.25">
      <c r="A81">
        <v>177100</v>
      </c>
      <c r="B81">
        <v>0</v>
      </c>
      <c r="C81" t="s">
        <v>205</v>
      </c>
      <c r="D81" t="s">
        <v>200</v>
      </c>
      <c r="E81" t="s">
        <v>201</v>
      </c>
      <c r="G81" t="s">
        <v>425</v>
      </c>
      <c r="H81" t="s">
        <v>425</v>
      </c>
      <c r="I81" t="s">
        <v>425</v>
      </c>
      <c r="J81" t="s">
        <v>425</v>
      </c>
      <c r="K81" t="s">
        <v>424</v>
      </c>
      <c r="L81" t="s">
        <v>425</v>
      </c>
      <c r="M81" t="s">
        <v>425</v>
      </c>
      <c r="P81" t="s">
        <v>425</v>
      </c>
      <c r="R81" s="143">
        <v>44792</v>
      </c>
      <c r="S81" s="143">
        <v>44743</v>
      </c>
      <c r="T81" s="143">
        <v>44742</v>
      </c>
      <c r="U81" t="s">
        <v>100</v>
      </c>
      <c r="V81" s="144">
        <v>2872737.5</v>
      </c>
      <c r="W81" s="145">
        <v>0.78720730592502197</v>
      </c>
      <c r="X81" s="144">
        <v>3649276.98</v>
      </c>
      <c r="Y81" s="144">
        <v>2584330</v>
      </c>
      <c r="Z81" s="144">
        <v>106803.73</v>
      </c>
      <c r="AA81" s="144">
        <v>958143.25</v>
      </c>
      <c r="AB81" s="144">
        <v>0</v>
      </c>
      <c r="AC81" s="144">
        <v>0</v>
      </c>
      <c r="AD81" s="144">
        <v>3649276.98</v>
      </c>
      <c r="AE81" s="144">
        <v>0</v>
      </c>
      <c r="AF81" s="144">
        <v>1022119.42</v>
      </c>
      <c r="AG81" s="144">
        <v>5845.93</v>
      </c>
      <c r="AH81" s="144">
        <v>346753.04</v>
      </c>
      <c r="AI81" s="144">
        <v>0</v>
      </c>
      <c r="AJ81" s="144">
        <v>0</v>
      </c>
      <c r="AK81" s="144">
        <v>1374718.39</v>
      </c>
      <c r="AL81" s="144">
        <v>136151.60999999999</v>
      </c>
      <c r="AM81" s="144">
        <v>57254.58</v>
      </c>
      <c r="AN81" s="144">
        <v>681423.61</v>
      </c>
      <c r="AO81" s="144">
        <v>102601.17</v>
      </c>
      <c r="AP81" s="144">
        <v>226273.13</v>
      </c>
      <c r="AQ81" s="144">
        <v>0</v>
      </c>
      <c r="AR81" s="144">
        <v>171014.29</v>
      </c>
      <c r="AS81" s="144">
        <v>2274558.59</v>
      </c>
    </row>
    <row r="82" spans="1:45" x14ac:dyDescent="0.25">
      <c r="A82">
        <v>177106</v>
      </c>
      <c r="B82">
        <v>1</v>
      </c>
      <c r="C82" t="s">
        <v>206</v>
      </c>
      <c r="D82" t="s">
        <v>200</v>
      </c>
      <c r="E82" t="s">
        <v>201</v>
      </c>
      <c r="F82" t="s">
        <v>207</v>
      </c>
      <c r="G82" t="s">
        <v>424</v>
      </c>
      <c r="H82" t="s">
        <v>424</v>
      </c>
      <c r="I82" t="s">
        <v>425</v>
      </c>
      <c r="J82" t="s">
        <v>425</v>
      </c>
      <c r="K82" t="s">
        <v>424</v>
      </c>
      <c r="L82" t="s">
        <v>424</v>
      </c>
      <c r="M82" t="s">
        <v>424</v>
      </c>
      <c r="P82" t="s">
        <v>425</v>
      </c>
      <c r="R82" s="143">
        <v>44787</v>
      </c>
      <c r="S82" s="143">
        <v>44743</v>
      </c>
      <c r="T82" t="s">
        <v>101</v>
      </c>
      <c r="U82" t="s">
        <v>102</v>
      </c>
      <c r="V82" s="144">
        <v>1463523.04</v>
      </c>
      <c r="W82" s="145">
        <v>0.79821530702733401</v>
      </c>
      <c r="X82" s="144">
        <v>1833494.08</v>
      </c>
      <c r="Y82" s="144">
        <v>923523.5</v>
      </c>
      <c r="Z82" s="144">
        <v>59509.87</v>
      </c>
      <c r="AA82" s="144">
        <v>453076.22</v>
      </c>
      <c r="AB82" s="144">
        <v>200822.79</v>
      </c>
      <c r="AC82" s="144">
        <v>196561.7</v>
      </c>
      <c r="AD82" s="144">
        <v>1833494.08</v>
      </c>
      <c r="AE82" s="144">
        <v>0</v>
      </c>
      <c r="AF82" s="144">
        <v>400307</v>
      </c>
      <c r="AG82" s="144">
        <v>7757.09</v>
      </c>
      <c r="AH82" s="144">
        <v>323079.89</v>
      </c>
      <c r="AI82" s="144">
        <v>164059.21</v>
      </c>
      <c r="AJ82" s="144">
        <v>98257.44</v>
      </c>
      <c r="AK82" s="144">
        <v>993460.63</v>
      </c>
      <c r="AL82" s="144">
        <v>0</v>
      </c>
      <c r="AM82" s="144">
        <v>0</v>
      </c>
      <c r="AN82" s="144">
        <v>466550.84499999997</v>
      </c>
      <c r="AO82" s="144">
        <v>526909.78500000003</v>
      </c>
      <c r="AP82" s="144">
        <v>0</v>
      </c>
      <c r="AQ82" s="144">
        <v>0</v>
      </c>
      <c r="AR82" s="144">
        <v>0</v>
      </c>
      <c r="AS82" s="144">
        <v>840033.45</v>
      </c>
    </row>
    <row r="83" spans="1:45" x14ac:dyDescent="0.25">
      <c r="A83">
        <v>177108</v>
      </c>
      <c r="B83">
        <v>0</v>
      </c>
      <c r="C83" t="s">
        <v>208</v>
      </c>
      <c r="D83" t="s">
        <v>200</v>
      </c>
      <c r="E83" t="s">
        <v>201</v>
      </c>
      <c r="F83" t="s">
        <v>209</v>
      </c>
      <c r="G83" t="s">
        <v>424</v>
      </c>
      <c r="H83" t="s">
        <v>424</v>
      </c>
      <c r="I83" t="s">
        <v>424</v>
      </c>
      <c r="J83" t="s">
        <v>425</v>
      </c>
      <c r="K83" t="s">
        <v>425</v>
      </c>
      <c r="L83" t="s">
        <v>424</v>
      </c>
      <c r="M83" t="s">
        <v>424</v>
      </c>
      <c r="P83" t="s">
        <v>425</v>
      </c>
      <c r="R83" s="143">
        <v>44760</v>
      </c>
      <c r="S83" s="143">
        <v>44743</v>
      </c>
      <c r="T83" s="143">
        <v>44729</v>
      </c>
      <c r="U83" t="s">
        <v>100</v>
      </c>
      <c r="V83" s="144">
        <v>2548608.37</v>
      </c>
      <c r="W83" s="145">
        <v>0.80352019319127099</v>
      </c>
      <c r="X83" s="144">
        <v>3171803.76</v>
      </c>
      <c r="Y83" s="144">
        <v>2882885.72</v>
      </c>
      <c r="Z83" s="144">
        <v>4051.34</v>
      </c>
      <c r="AA83" s="144">
        <v>104267.27</v>
      </c>
      <c r="AB83" s="144">
        <v>6500</v>
      </c>
      <c r="AC83" s="144">
        <v>174099.43</v>
      </c>
      <c r="AD83" s="144">
        <v>3171803.76</v>
      </c>
      <c r="AE83" s="144">
        <v>0</v>
      </c>
      <c r="AF83" s="144">
        <v>1405163.87</v>
      </c>
      <c r="AG83" s="144">
        <v>2036.85</v>
      </c>
      <c r="AH83" s="144">
        <v>30266.95</v>
      </c>
      <c r="AI83" s="144">
        <v>6500</v>
      </c>
      <c r="AJ83" s="144">
        <v>12755.52</v>
      </c>
      <c r="AK83" s="144">
        <v>1456723.19</v>
      </c>
      <c r="AL83" s="144">
        <v>0</v>
      </c>
      <c r="AM83" s="144">
        <v>0</v>
      </c>
      <c r="AN83" s="144">
        <v>0</v>
      </c>
      <c r="AO83" s="144">
        <v>644293.19999999995</v>
      </c>
      <c r="AP83" s="144">
        <v>0</v>
      </c>
      <c r="AQ83" s="144">
        <v>812429.99</v>
      </c>
      <c r="AR83" s="144">
        <v>0</v>
      </c>
      <c r="AS83" s="144">
        <v>1715080.57</v>
      </c>
    </row>
    <row r="84" spans="1:45" x14ac:dyDescent="0.25">
      <c r="A84">
        <v>177109</v>
      </c>
      <c r="B84">
        <v>0</v>
      </c>
      <c r="C84" t="s">
        <v>210</v>
      </c>
      <c r="D84" t="s">
        <v>200</v>
      </c>
      <c r="E84" t="s">
        <v>201</v>
      </c>
      <c r="F84" t="s">
        <v>210</v>
      </c>
      <c r="G84" t="s">
        <v>424</v>
      </c>
      <c r="H84" t="s">
        <v>424</v>
      </c>
      <c r="I84" t="s">
        <v>424</v>
      </c>
      <c r="J84" t="s">
        <v>425</v>
      </c>
      <c r="K84" t="s">
        <v>424</v>
      </c>
      <c r="L84" t="s">
        <v>424</v>
      </c>
      <c r="M84" t="s">
        <v>424</v>
      </c>
      <c r="P84" t="s">
        <v>425</v>
      </c>
      <c r="R84" s="143">
        <v>44760</v>
      </c>
      <c r="S84" s="143">
        <v>44743</v>
      </c>
      <c r="T84" s="143">
        <v>44732</v>
      </c>
      <c r="U84" t="s">
        <v>100</v>
      </c>
      <c r="V84" s="144">
        <v>398348.01</v>
      </c>
      <c r="W84" s="145">
        <v>0.73299710553481401</v>
      </c>
      <c r="X84" s="144">
        <v>543451</v>
      </c>
      <c r="Y84" s="144">
        <v>408962.29</v>
      </c>
      <c r="Z84" s="144">
        <v>9234</v>
      </c>
      <c r="AA84" s="144">
        <v>125254.71</v>
      </c>
      <c r="AB84" s="144">
        <v>0</v>
      </c>
      <c r="AC84" s="144">
        <v>0</v>
      </c>
      <c r="AD84" s="144">
        <v>543451</v>
      </c>
      <c r="AE84" s="144">
        <v>0</v>
      </c>
      <c r="AF84" s="144">
        <v>211889.16</v>
      </c>
      <c r="AG84" s="144">
        <v>4327.79</v>
      </c>
      <c r="AH84" s="144">
        <v>84048.97</v>
      </c>
      <c r="AI84" s="144">
        <v>0</v>
      </c>
      <c r="AJ84" s="144">
        <v>0</v>
      </c>
      <c r="AK84" s="144">
        <v>300265.92</v>
      </c>
      <c r="AL84" s="144">
        <v>0</v>
      </c>
      <c r="AM84" s="144">
        <v>0</v>
      </c>
      <c r="AN84" s="144">
        <v>0</v>
      </c>
      <c r="AO84" s="144">
        <v>300265.92</v>
      </c>
      <c r="AP84" s="144">
        <v>0</v>
      </c>
      <c r="AQ84" s="144">
        <v>0</v>
      </c>
      <c r="AR84" s="144">
        <v>0</v>
      </c>
      <c r="AS84" s="144">
        <v>243185.08</v>
      </c>
    </row>
    <row r="85" spans="1:45" x14ac:dyDescent="0.25">
      <c r="A85">
        <v>177209</v>
      </c>
      <c r="B85">
        <v>0</v>
      </c>
      <c r="C85" t="s">
        <v>212</v>
      </c>
      <c r="D85" t="s">
        <v>211</v>
      </c>
      <c r="E85" t="s">
        <v>211</v>
      </c>
      <c r="F85" t="s">
        <v>213</v>
      </c>
      <c r="G85" t="s">
        <v>425</v>
      </c>
      <c r="H85" t="s">
        <v>425</v>
      </c>
      <c r="I85" t="s">
        <v>425</v>
      </c>
      <c r="J85" t="s">
        <v>424</v>
      </c>
      <c r="K85" t="s">
        <v>424</v>
      </c>
      <c r="L85" t="s">
        <v>424</v>
      </c>
      <c r="M85" t="s">
        <v>424</v>
      </c>
      <c r="P85" t="s">
        <v>425</v>
      </c>
      <c r="R85" s="143">
        <v>44761</v>
      </c>
      <c r="S85" s="143">
        <v>44734</v>
      </c>
      <c r="T85" s="143">
        <v>44734</v>
      </c>
      <c r="U85" t="s">
        <v>100</v>
      </c>
      <c r="V85" s="144">
        <v>485072.69</v>
      </c>
      <c r="W85" s="145">
        <v>0.81699067422789096</v>
      </c>
      <c r="X85" s="144">
        <v>593731</v>
      </c>
      <c r="Y85" s="144">
        <v>377302.52</v>
      </c>
      <c r="Z85" s="144">
        <v>2600.14</v>
      </c>
      <c r="AA85" s="144">
        <v>105965.34</v>
      </c>
      <c r="AB85" s="144">
        <v>0</v>
      </c>
      <c r="AC85" s="144">
        <v>107863</v>
      </c>
      <c r="AD85" s="144">
        <v>593731</v>
      </c>
      <c r="AE85" s="144">
        <v>0</v>
      </c>
      <c r="AF85" s="144">
        <v>49219.74</v>
      </c>
      <c r="AG85" s="144">
        <v>400.14</v>
      </c>
      <c r="AH85" s="144">
        <v>15488.75</v>
      </c>
      <c r="AI85" s="144">
        <v>0</v>
      </c>
      <c r="AJ85" s="144">
        <v>16983.650000000001</v>
      </c>
      <c r="AK85" s="144">
        <v>82092.28</v>
      </c>
      <c r="AL85" s="144">
        <v>10901.75</v>
      </c>
      <c r="AM85" s="144">
        <v>0</v>
      </c>
      <c r="AN85" s="144">
        <v>71190.53</v>
      </c>
      <c r="AO85" s="144">
        <v>0</v>
      </c>
      <c r="AP85" s="144">
        <v>0</v>
      </c>
      <c r="AQ85" s="144">
        <v>0</v>
      </c>
      <c r="AR85" s="144">
        <v>0</v>
      </c>
      <c r="AS85" s="144">
        <v>511638.72</v>
      </c>
    </row>
    <row r="86" spans="1:45" x14ac:dyDescent="0.25">
      <c r="A86">
        <v>177211</v>
      </c>
      <c r="B86">
        <v>0</v>
      </c>
      <c r="C86" t="s">
        <v>128</v>
      </c>
      <c r="D86" t="s">
        <v>211</v>
      </c>
      <c r="E86" t="s">
        <v>211</v>
      </c>
      <c r="F86" t="s">
        <v>128</v>
      </c>
      <c r="G86" t="s">
        <v>424</v>
      </c>
      <c r="H86" t="s">
        <v>424</v>
      </c>
      <c r="I86" t="s">
        <v>424</v>
      </c>
      <c r="J86" t="s">
        <v>425</v>
      </c>
      <c r="K86" t="s">
        <v>424</v>
      </c>
      <c r="L86" t="s">
        <v>424</v>
      </c>
      <c r="M86" t="s">
        <v>424</v>
      </c>
      <c r="P86" t="s">
        <v>425</v>
      </c>
      <c r="R86" s="143">
        <v>44768</v>
      </c>
      <c r="S86" s="143">
        <v>44782</v>
      </c>
      <c r="T86" s="143">
        <v>44726</v>
      </c>
      <c r="U86" t="s">
        <v>100</v>
      </c>
      <c r="V86" s="144">
        <v>719963.06</v>
      </c>
      <c r="W86" s="145">
        <v>0.75156846816432699</v>
      </c>
      <c r="X86" s="144">
        <v>957947.4</v>
      </c>
      <c r="Y86" s="144">
        <v>735542</v>
      </c>
      <c r="Z86" s="144">
        <v>8800</v>
      </c>
      <c r="AA86" s="144">
        <v>81872</v>
      </c>
      <c r="AB86" s="144">
        <v>6000</v>
      </c>
      <c r="AC86" s="144">
        <v>125733.4</v>
      </c>
      <c r="AD86" s="144">
        <v>957947.4</v>
      </c>
      <c r="AE86" s="144">
        <v>0</v>
      </c>
      <c r="AF86" s="144">
        <v>215062.81</v>
      </c>
      <c r="AG86" s="144">
        <v>786</v>
      </c>
      <c r="AH86" s="144">
        <v>69523.92</v>
      </c>
      <c r="AI86" s="144">
        <v>12759.99</v>
      </c>
      <c r="AJ86" s="144">
        <v>57152.37</v>
      </c>
      <c r="AK86" s="144">
        <v>355285.09</v>
      </c>
      <c r="AL86" s="144">
        <v>0</v>
      </c>
      <c r="AM86" s="144">
        <v>0</v>
      </c>
      <c r="AN86" s="144">
        <v>0</v>
      </c>
      <c r="AO86" s="144">
        <v>355285.09</v>
      </c>
      <c r="AP86" s="144">
        <v>0</v>
      </c>
      <c r="AQ86" s="144">
        <v>0</v>
      </c>
      <c r="AR86" s="144">
        <v>0</v>
      </c>
      <c r="AS86" s="144">
        <v>602662.31000000006</v>
      </c>
    </row>
    <row r="87" spans="1:45" x14ac:dyDescent="0.25">
      <c r="A87">
        <v>177212</v>
      </c>
      <c r="B87">
        <v>0</v>
      </c>
      <c r="C87" t="s">
        <v>134</v>
      </c>
      <c r="D87" t="s">
        <v>211</v>
      </c>
      <c r="E87" t="s">
        <v>211</v>
      </c>
      <c r="F87" t="s">
        <v>135</v>
      </c>
      <c r="G87" t="s">
        <v>425</v>
      </c>
      <c r="H87" t="s">
        <v>425</v>
      </c>
      <c r="I87" t="s">
        <v>425</v>
      </c>
      <c r="J87" t="s">
        <v>425</v>
      </c>
      <c r="K87" t="s">
        <v>424</v>
      </c>
      <c r="L87" t="s">
        <v>425</v>
      </c>
      <c r="M87" t="s">
        <v>424</v>
      </c>
      <c r="N87" t="s">
        <v>425</v>
      </c>
      <c r="O87">
        <v>170864</v>
      </c>
      <c r="P87" t="s">
        <v>425</v>
      </c>
      <c r="R87" s="143">
        <v>44761</v>
      </c>
      <c r="S87" s="143">
        <v>44734</v>
      </c>
      <c r="T87" s="143">
        <v>44727</v>
      </c>
      <c r="U87" t="s">
        <v>100</v>
      </c>
      <c r="V87" s="144">
        <v>3511987.82</v>
      </c>
      <c r="W87" s="145">
        <v>0.77518665955814503</v>
      </c>
      <c r="X87" s="144">
        <v>4530506.01</v>
      </c>
      <c r="Y87" s="144">
        <v>2313192.1800000002</v>
      </c>
      <c r="Z87" s="144">
        <v>14010.61</v>
      </c>
      <c r="AA87" s="144">
        <v>1537397.79</v>
      </c>
      <c r="AB87" s="144">
        <v>10000</v>
      </c>
      <c r="AC87" s="144">
        <v>655905.43000000005</v>
      </c>
      <c r="AD87" s="144">
        <v>4530506.01</v>
      </c>
      <c r="AE87" s="144">
        <v>0</v>
      </c>
      <c r="AF87" s="144">
        <v>630061.85450999998</v>
      </c>
      <c r="AG87" s="144">
        <v>1255.54</v>
      </c>
      <c r="AH87" s="144">
        <v>649202.74066000001</v>
      </c>
      <c r="AI87" s="144">
        <v>14999.995816000001</v>
      </c>
      <c r="AJ87" s="144">
        <v>210392.46569000001</v>
      </c>
      <c r="AK87" s="144">
        <v>1505912.5966759999</v>
      </c>
      <c r="AL87" s="144">
        <v>0</v>
      </c>
      <c r="AM87" s="144">
        <v>0</v>
      </c>
      <c r="AN87" s="144">
        <v>271221.60123999999</v>
      </c>
      <c r="AO87" s="144">
        <v>522194.70686999999</v>
      </c>
      <c r="AP87" s="144">
        <v>712496.30853000004</v>
      </c>
      <c r="AQ87" s="144">
        <v>0</v>
      </c>
      <c r="AR87" s="144">
        <v>0</v>
      </c>
      <c r="AS87" s="144">
        <v>3024593.4133239998</v>
      </c>
    </row>
    <row r="88" spans="1:45" x14ac:dyDescent="0.25">
      <c r="A88">
        <v>177213</v>
      </c>
      <c r="B88">
        <v>0</v>
      </c>
      <c r="C88" t="s">
        <v>215</v>
      </c>
      <c r="D88" t="s">
        <v>214</v>
      </c>
      <c r="E88" t="s">
        <v>214</v>
      </c>
      <c r="F88" t="s">
        <v>216</v>
      </c>
      <c r="G88" t="s">
        <v>424</v>
      </c>
      <c r="H88" t="s">
        <v>424</v>
      </c>
      <c r="I88" t="s">
        <v>424</v>
      </c>
      <c r="J88" t="s">
        <v>425</v>
      </c>
      <c r="K88" t="s">
        <v>424</v>
      </c>
      <c r="L88" t="s">
        <v>424</v>
      </c>
      <c r="M88" t="s">
        <v>424</v>
      </c>
      <c r="P88" t="s">
        <v>425</v>
      </c>
      <c r="R88" s="143">
        <v>44791</v>
      </c>
      <c r="S88" s="143">
        <v>44819</v>
      </c>
      <c r="T88" s="143">
        <v>44812</v>
      </c>
      <c r="U88" t="s">
        <v>100</v>
      </c>
      <c r="V88" s="144">
        <v>266920.82</v>
      </c>
      <c r="W88" s="145">
        <v>0.81734426641740199</v>
      </c>
      <c r="X88" s="144">
        <v>326570.86</v>
      </c>
      <c r="Y88" s="144">
        <v>293915.88</v>
      </c>
      <c r="Z88" s="144">
        <v>8258</v>
      </c>
      <c r="AA88" s="144">
        <v>24396.98</v>
      </c>
      <c r="AB88" s="144">
        <v>0</v>
      </c>
      <c r="AC88" s="144">
        <v>0</v>
      </c>
      <c r="AD88" s="144">
        <v>326570.86</v>
      </c>
      <c r="AE88" s="144">
        <v>0</v>
      </c>
      <c r="AF88" s="144">
        <v>63635.12</v>
      </c>
      <c r="AG88" s="144">
        <v>3787.32</v>
      </c>
      <c r="AH88" s="144">
        <v>11870.31</v>
      </c>
      <c r="AI88" s="144">
        <v>0</v>
      </c>
      <c r="AJ88" s="144">
        <v>7400.68</v>
      </c>
      <c r="AK88" s="144">
        <v>86693.43</v>
      </c>
      <c r="AL88" s="144">
        <v>0</v>
      </c>
      <c r="AM88" s="144">
        <v>0</v>
      </c>
      <c r="AN88" s="144">
        <v>0</v>
      </c>
      <c r="AO88" s="144">
        <v>86693.43</v>
      </c>
      <c r="AP88" s="144">
        <v>0</v>
      </c>
      <c r="AQ88" s="144">
        <v>0</v>
      </c>
      <c r="AR88" s="144">
        <v>0</v>
      </c>
      <c r="AS88" s="144">
        <v>239877.43</v>
      </c>
    </row>
    <row r="89" spans="1:45" x14ac:dyDescent="0.25">
      <c r="A89">
        <v>177214</v>
      </c>
      <c r="B89">
        <v>1</v>
      </c>
      <c r="C89" t="s">
        <v>217</v>
      </c>
      <c r="D89" t="s">
        <v>211</v>
      </c>
      <c r="E89" t="s">
        <v>211</v>
      </c>
      <c r="F89" t="s">
        <v>217</v>
      </c>
      <c r="G89" t="s">
        <v>424</v>
      </c>
      <c r="H89" t="s">
        <v>425</v>
      </c>
      <c r="I89" t="s">
        <v>425</v>
      </c>
      <c r="J89" t="s">
        <v>424</v>
      </c>
      <c r="K89" t="s">
        <v>424</v>
      </c>
      <c r="L89" t="s">
        <v>424</v>
      </c>
      <c r="M89" t="s">
        <v>424</v>
      </c>
      <c r="N89" t="s">
        <v>425</v>
      </c>
      <c r="O89">
        <v>172070</v>
      </c>
      <c r="P89" t="s">
        <v>425</v>
      </c>
      <c r="R89" s="143">
        <v>44771</v>
      </c>
      <c r="S89" s="143">
        <v>44732</v>
      </c>
      <c r="T89" s="143">
        <v>44736</v>
      </c>
      <c r="U89" t="s">
        <v>100</v>
      </c>
      <c r="V89" s="144">
        <v>635267.52</v>
      </c>
      <c r="W89" s="145">
        <v>1.03601200732933</v>
      </c>
      <c r="X89" s="144">
        <v>613185.48</v>
      </c>
      <c r="Y89" s="144">
        <v>438956.73</v>
      </c>
      <c r="Z89" s="144">
        <v>3000</v>
      </c>
      <c r="AA89" s="144">
        <v>73623.399999999994</v>
      </c>
      <c r="AB89" s="144">
        <v>0</v>
      </c>
      <c r="AC89" s="144">
        <v>97605.35</v>
      </c>
      <c r="AD89" s="144">
        <v>613185.48</v>
      </c>
      <c r="AE89" s="144">
        <v>0</v>
      </c>
      <c r="AF89" s="144">
        <v>205377.4</v>
      </c>
      <c r="AG89" s="144">
        <v>0</v>
      </c>
      <c r="AH89" s="144">
        <v>9855.2800000000007</v>
      </c>
      <c r="AI89" s="144">
        <v>0</v>
      </c>
      <c r="AJ89" s="144">
        <v>41845.14</v>
      </c>
      <c r="AK89" s="144">
        <v>257077.82</v>
      </c>
      <c r="AL89" s="144">
        <v>0</v>
      </c>
      <c r="AM89" s="144">
        <v>13289.84</v>
      </c>
      <c r="AN89" s="144">
        <v>243787.98</v>
      </c>
      <c r="AO89" s="144">
        <v>0</v>
      </c>
      <c r="AP89" s="144">
        <v>0</v>
      </c>
      <c r="AQ89" s="144">
        <v>0</v>
      </c>
      <c r="AR89" s="144">
        <v>0</v>
      </c>
      <c r="AS89" s="144">
        <v>356107.66</v>
      </c>
    </row>
    <row r="90" spans="1:45" x14ac:dyDescent="0.25">
      <c r="A90">
        <v>177215</v>
      </c>
      <c r="B90">
        <v>0</v>
      </c>
      <c r="C90" t="s">
        <v>119</v>
      </c>
      <c r="D90" t="s">
        <v>218</v>
      </c>
      <c r="E90" t="s">
        <v>218</v>
      </c>
      <c r="F90" t="s">
        <v>119</v>
      </c>
      <c r="G90" t="s">
        <v>425</v>
      </c>
      <c r="H90" t="s">
        <v>425</v>
      </c>
      <c r="I90" t="s">
        <v>425</v>
      </c>
      <c r="J90" t="s">
        <v>425</v>
      </c>
      <c r="K90" t="s">
        <v>425</v>
      </c>
      <c r="L90" t="s">
        <v>425</v>
      </c>
      <c r="M90" t="s">
        <v>425</v>
      </c>
      <c r="N90" t="s">
        <v>425</v>
      </c>
      <c r="O90">
        <v>172298</v>
      </c>
      <c r="P90" t="s">
        <v>425</v>
      </c>
      <c r="R90" s="143">
        <v>44766</v>
      </c>
      <c r="S90" s="143">
        <v>44770</v>
      </c>
      <c r="T90" s="143">
        <v>44769</v>
      </c>
      <c r="U90" t="s">
        <v>100</v>
      </c>
      <c r="V90" s="144">
        <v>4131086.01</v>
      </c>
      <c r="W90" s="145">
        <v>0.98867131666927399</v>
      </c>
      <c r="X90" s="144">
        <v>4178422.03</v>
      </c>
      <c r="Y90" s="144">
        <v>744000</v>
      </c>
      <c r="Z90" s="144">
        <v>23000</v>
      </c>
      <c r="AA90" s="144">
        <v>369618.03</v>
      </c>
      <c r="AB90" s="144">
        <v>2951750</v>
      </c>
      <c r="AC90" s="144">
        <v>90054</v>
      </c>
      <c r="AD90" s="144">
        <v>4178422.03</v>
      </c>
      <c r="AE90" s="144">
        <v>0</v>
      </c>
      <c r="AF90" s="144">
        <v>478754.2</v>
      </c>
      <c r="AG90" s="144">
        <v>1789</v>
      </c>
      <c r="AH90" s="144">
        <v>46772.97</v>
      </c>
      <c r="AI90" s="144">
        <v>2951750</v>
      </c>
      <c r="AJ90" s="144">
        <v>13953</v>
      </c>
      <c r="AK90" s="144">
        <v>3493019.17</v>
      </c>
      <c r="AL90" s="144">
        <v>34126.04</v>
      </c>
      <c r="AM90" s="144">
        <v>87284.3</v>
      </c>
      <c r="AN90" s="144">
        <v>85537.32</v>
      </c>
      <c r="AO90" s="144">
        <v>210516.09</v>
      </c>
      <c r="AP90" s="144">
        <v>3033066.91</v>
      </c>
      <c r="AQ90" s="144">
        <v>28739.99</v>
      </c>
      <c r="AR90" s="144">
        <v>13748.52</v>
      </c>
      <c r="AS90" s="144">
        <v>685402.86</v>
      </c>
    </row>
    <row r="91" spans="1:45" x14ac:dyDescent="0.25">
      <c r="A91">
        <v>177216</v>
      </c>
      <c r="B91">
        <v>0</v>
      </c>
      <c r="C91" t="s">
        <v>219</v>
      </c>
      <c r="D91" t="s">
        <v>218</v>
      </c>
      <c r="E91" t="s">
        <v>218</v>
      </c>
      <c r="F91" t="s">
        <v>219</v>
      </c>
      <c r="G91" t="s">
        <v>424</v>
      </c>
      <c r="H91" t="s">
        <v>424</v>
      </c>
      <c r="I91" t="s">
        <v>424</v>
      </c>
      <c r="J91" t="s">
        <v>424</v>
      </c>
      <c r="K91" t="s">
        <v>424</v>
      </c>
      <c r="L91" t="s">
        <v>425</v>
      </c>
      <c r="M91" t="s">
        <v>424</v>
      </c>
      <c r="P91" t="s">
        <v>425</v>
      </c>
      <c r="R91" s="143">
        <v>44781</v>
      </c>
      <c r="S91" s="143">
        <v>44770</v>
      </c>
      <c r="T91" s="143">
        <v>44768</v>
      </c>
      <c r="U91" t="s">
        <v>100</v>
      </c>
      <c r="V91" s="144">
        <v>1471762.33</v>
      </c>
      <c r="W91" s="145">
        <v>0.81888559537138295</v>
      </c>
      <c r="X91" s="144">
        <v>1797274.66</v>
      </c>
      <c r="Y91" s="144">
        <v>939105.66</v>
      </c>
      <c r="Z91" s="144">
        <v>10442</v>
      </c>
      <c r="AA91" s="144">
        <v>123569</v>
      </c>
      <c r="AB91" s="144">
        <v>680358</v>
      </c>
      <c r="AC91" s="144">
        <v>43800</v>
      </c>
      <c r="AD91" s="144">
        <v>1797274.66</v>
      </c>
      <c r="AE91" s="144">
        <v>0</v>
      </c>
      <c r="AF91" s="144">
        <v>117703.14</v>
      </c>
      <c r="AG91" s="144">
        <v>1392</v>
      </c>
      <c r="AH91" s="144">
        <v>49709.599999999999</v>
      </c>
      <c r="AI91" s="144">
        <v>592924.29</v>
      </c>
      <c r="AJ91" s="144">
        <v>2550</v>
      </c>
      <c r="AK91" s="144">
        <v>764279.03</v>
      </c>
      <c r="AL91" s="144">
        <v>0</v>
      </c>
      <c r="AM91" s="144">
        <v>0</v>
      </c>
      <c r="AN91" s="144">
        <v>0</v>
      </c>
      <c r="AO91" s="144">
        <v>0</v>
      </c>
      <c r="AP91" s="144">
        <v>764279.03</v>
      </c>
      <c r="AQ91" s="144">
        <v>0</v>
      </c>
      <c r="AR91" s="144">
        <v>0</v>
      </c>
      <c r="AS91" s="144">
        <v>1032995.63</v>
      </c>
    </row>
    <row r="92" spans="1:45" x14ac:dyDescent="0.25">
      <c r="A92">
        <v>177217</v>
      </c>
      <c r="B92">
        <v>0</v>
      </c>
      <c r="C92" t="s">
        <v>220</v>
      </c>
      <c r="D92" t="s">
        <v>218</v>
      </c>
      <c r="E92" t="s">
        <v>218</v>
      </c>
      <c r="F92" t="s">
        <v>221</v>
      </c>
      <c r="G92" t="s">
        <v>424</v>
      </c>
      <c r="H92" t="s">
        <v>424</v>
      </c>
      <c r="I92" t="s">
        <v>424</v>
      </c>
      <c r="J92" t="s">
        <v>425</v>
      </c>
      <c r="K92" t="s">
        <v>425</v>
      </c>
      <c r="L92" t="s">
        <v>424</v>
      </c>
      <c r="M92" t="s">
        <v>424</v>
      </c>
      <c r="N92" t="s">
        <v>425</v>
      </c>
      <c r="O92">
        <v>172258</v>
      </c>
      <c r="P92" t="s">
        <v>425</v>
      </c>
      <c r="R92" s="143">
        <v>44766</v>
      </c>
      <c r="S92" s="143">
        <v>44770</v>
      </c>
      <c r="T92" s="143">
        <v>44770</v>
      </c>
      <c r="U92" t="s">
        <v>100</v>
      </c>
      <c r="V92" s="144">
        <v>344180.59</v>
      </c>
      <c r="W92" s="145">
        <v>0.74999998910455701</v>
      </c>
      <c r="X92" s="144">
        <v>458907.46</v>
      </c>
      <c r="Y92" s="144">
        <v>412625.5</v>
      </c>
      <c r="Z92" s="144">
        <v>4050</v>
      </c>
      <c r="AA92" s="144">
        <v>42231.96</v>
      </c>
      <c r="AB92" s="144">
        <v>0</v>
      </c>
      <c r="AC92" s="144">
        <v>0</v>
      </c>
      <c r="AD92" s="144">
        <v>458907.46</v>
      </c>
      <c r="AE92" s="144">
        <v>0</v>
      </c>
      <c r="AF92" s="144">
        <v>194409.68</v>
      </c>
      <c r="AG92" s="144">
        <v>1650</v>
      </c>
      <c r="AH92" s="144">
        <v>3023.3</v>
      </c>
      <c r="AI92" s="144">
        <v>0</v>
      </c>
      <c r="AJ92" s="144">
        <v>0</v>
      </c>
      <c r="AK92" s="144">
        <v>199082.98</v>
      </c>
      <c r="AL92" s="144">
        <v>0</v>
      </c>
      <c r="AM92" s="144">
        <v>0</v>
      </c>
      <c r="AN92" s="144">
        <v>0</v>
      </c>
      <c r="AO92" s="144">
        <v>164518.91</v>
      </c>
      <c r="AP92" s="144">
        <v>0</v>
      </c>
      <c r="AQ92" s="144">
        <v>34564.07</v>
      </c>
      <c r="AR92" s="144">
        <v>0</v>
      </c>
      <c r="AS92" s="144">
        <v>259824.48</v>
      </c>
    </row>
    <row r="93" spans="1:45" x14ac:dyDescent="0.25">
      <c r="A93">
        <v>177218</v>
      </c>
      <c r="B93">
        <v>0</v>
      </c>
      <c r="C93" t="s">
        <v>222</v>
      </c>
      <c r="D93" t="s">
        <v>214</v>
      </c>
      <c r="E93" t="s">
        <v>214</v>
      </c>
      <c r="F93" t="s">
        <v>222</v>
      </c>
      <c r="G93" t="s">
        <v>424</v>
      </c>
      <c r="H93" t="s">
        <v>424</v>
      </c>
      <c r="I93" t="s">
        <v>424</v>
      </c>
      <c r="J93" t="s">
        <v>425</v>
      </c>
      <c r="K93" t="s">
        <v>424</v>
      </c>
      <c r="L93" t="s">
        <v>424</v>
      </c>
      <c r="M93" t="s">
        <v>424</v>
      </c>
      <c r="P93" t="s">
        <v>425</v>
      </c>
      <c r="R93" s="143">
        <v>44792</v>
      </c>
      <c r="S93" s="143">
        <v>44819</v>
      </c>
      <c r="T93" s="143">
        <v>44819</v>
      </c>
      <c r="U93" t="s">
        <v>100</v>
      </c>
      <c r="V93" s="144">
        <v>225724.52</v>
      </c>
      <c r="W93" s="145">
        <v>0.87331968543942695</v>
      </c>
      <c r="X93" s="144">
        <v>258467.23</v>
      </c>
      <c r="Y93" s="144">
        <v>125521.7</v>
      </c>
      <c r="Z93" s="144">
        <v>1848.5</v>
      </c>
      <c r="AA93" s="144">
        <v>72400</v>
      </c>
      <c r="AB93" s="144">
        <v>35200</v>
      </c>
      <c r="AC93" s="144">
        <v>23497.03</v>
      </c>
      <c r="AD93" s="144">
        <v>258467.23</v>
      </c>
      <c r="AE93" s="144">
        <v>0</v>
      </c>
      <c r="AF93" s="144">
        <v>59277.23</v>
      </c>
      <c r="AG93" s="144">
        <v>813</v>
      </c>
      <c r="AH93" s="144">
        <v>57958.98</v>
      </c>
      <c r="AI93" s="144">
        <v>10570.95</v>
      </c>
      <c r="AJ93" s="144">
        <v>12858.66</v>
      </c>
      <c r="AK93" s="144">
        <v>141478.82</v>
      </c>
      <c r="AL93" s="144">
        <v>0</v>
      </c>
      <c r="AM93" s="144">
        <v>0</v>
      </c>
      <c r="AN93" s="144">
        <v>0</v>
      </c>
      <c r="AO93" s="144">
        <v>141478.82</v>
      </c>
      <c r="AP93" s="144">
        <v>0</v>
      </c>
      <c r="AQ93" s="144">
        <v>0</v>
      </c>
      <c r="AR93" s="144">
        <v>0</v>
      </c>
      <c r="AS93" s="144">
        <v>116988.41</v>
      </c>
    </row>
    <row r="94" spans="1:45" x14ac:dyDescent="0.25">
      <c r="A94">
        <v>177219</v>
      </c>
      <c r="B94">
        <v>0</v>
      </c>
      <c r="C94" t="s">
        <v>223</v>
      </c>
      <c r="D94" t="s">
        <v>211</v>
      </c>
      <c r="E94" t="s">
        <v>211</v>
      </c>
      <c r="F94" t="s">
        <v>223</v>
      </c>
      <c r="G94" t="s">
        <v>424</v>
      </c>
      <c r="H94" t="s">
        <v>424</v>
      </c>
      <c r="I94" t="s">
        <v>424</v>
      </c>
      <c r="J94" t="s">
        <v>425</v>
      </c>
      <c r="K94" t="s">
        <v>424</v>
      </c>
      <c r="L94" t="s">
        <v>424</v>
      </c>
      <c r="M94" t="s">
        <v>424</v>
      </c>
      <c r="P94" t="s">
        <v>425</v>
      </c>
      <c r="R94" s="143">
        <v>44768</v>
      </c>
      <c r="S94" s="143">
        <v>44783</v>
      </c>
      <c r="T94" s="143">
        <v>44727</v>
      </c>
      <c r="U94" t="s">
        <v>100</v>
      </c>
      <c r="V94" s="144">
        <v>1869900.87</v>
      </c>
      <c r="W94" s="145">
        <v>0.74999999699181896</v>
      </c>
      <c r="X94" s="144">
        <v>2493201.17</v>
      </c>
      <c r="Y94" s="144">
        <v>1723586.29</v>
      </c>
      <c r="Z94" s="144">
        <v>50002.51</v>
      </c>
      <c r="AA94" s="144">
        <v>684100.95</v>
      </c>
      <c r="AB94" s="144">
        <v>35511.42</v>
      </c>
      <c r="AC94" s="144">
        <v>0</v>
      </c>
      <c r="AD94" s="144">
        <v>2493201.17</v>
      </c>
      <c r="AE94" s="144">
        <v>0</v>
      </c>
      <c r="AF94" s="144">
        <v>782613.09</v>
      </c>
      <c r="AG94" s="144">
        <v>40463.879999999997</v>
      </c>
      <c r="AH94" s="144">
        <v>367927.48</v>
      </c>
      <c r="AI94" s="144">
        <v>35511.42</v>
      </c>
      <c r="AJ94" s="144">
        <v>0</v>
      </c>
      <c r="AK94" s="144">
        <v>1226515.8700000001</v>
      </c>
      <c r="AL94" s="144">
        <v>0</v>
      </c>
      <c r="AM94" s="144">
        <v>0</v>
      </c>
      <c r="AN94" s="144">
        <v>0</v>
      </c>
      <c r="AO94" s="144">
        <v>1226515.8700000001</v>
      </c>
      <c r="AP94" s="144">
        <v>0</v>
      </c>
      <c r="AQ94" s="144">
        <v>0</v>
      </c>
      <c r="AR94" s="144">
        <v>0</v>
      </c>
      <c r="AS94" s="144">
        <v>1266685.3</v>
      </c>
    </row>
    <row r="95" spans="1:45" x14ac:dyDescent="0.25">
      <c r="A95">
        <v>177222</v>
      </c>
      <c r="B95">
        <v>0</v>
      </c>
      <c r="C95" t="s">
        <v>119</v>
      </c>
      <c r="D95" t="s">
        <v>224</v>
      </c>
      <c r="E95" t="s">
        <v>224</v>
      </c>
      <c r="F95" t="s">
        <v>119</v>
      </c>
      <c r="G95" t="s">
        <v>425</v>
      </c>
      <c r="H95" t="s">
        <v>425</v>
      </c>
      <c r="I95" t="s">
        <v>425</v>
      </c>
      <c r="J95" t="s">
        <v>424</v>
      </c>
      <c r="K95" t="s">
        <v>424</v>
      </c>
      <c r="L95" t="s">
        <v>424</v>
      </c>
      <c r="M95" t="s">
        <v>425</v>
      </c>
      <c r="N95" t="s">
        <v>425</v>
      </c>
      <c r="O95">
        <v>172298</v>
      </c>
      <c r="P95" t="s">
        <v>425</v>
      </c>
      <c r="R95" s="143">
        <v>44768</v>
      </c>
      <c r="S95" s="143">
        <v>44777</v>
      </c>
      <c r="T95" s="143">
        <v>44777</v>
      </c>
      <c r="U95" t="s">
        <v>100</v>
      </c>
      <c r="V95" s="144">
        <v>1403889.89</v>
      </c>
      <c r="W95" s="145">
        <v>0.986723264885354</v>
      </c>
      <c r="X95" s="144">
        <v>1422779.76</v>
      </c>
      <c r="Y95" s="144">
        <v>828000</v>
      </c>
      <c r="Z95" s="144">
        <v>63262.82</v>
      </c>
      <c r="AA95" s="144">
        <v>340000</v>
      </c>
      <c r="AB95" s="144">
        <v>98828.94</v>
      </c>
      <c r="AC95" s="144">
        <v>92688</v>
      </c>
      <c r="AD95" s="144">
        <v>1422779.76</v>
      </c>
      <c r="AE95" s="144">
        <v>0</v>
      </c>
      <c r="AF95" s="144">
        <v>519803.25</v>
      </c>
      <c r="AG95" s="144">
        <v>3461.19</v>
      </c>
      <c r="AH95" s="144">
        <v>1555.15</v>
      </c>
      <c r="AI95" s="144">
        <v>98828.94</v>
      </c>
      <c r="AJ95" s="144">
        <v>9815</v>
      </c>
      <c r="AK95" s="144">
        <v>633463.53</v>
      </c>
      <c r="AL95" s="144">
        <v>74609.149999999994</v>
      </c>
      <c r="AM95" s="144">
        <v>167027.51</v>
      </c>
      <c r="AN95" s="144">
        <v>155946.06</v>
      </c>
      <c r="AO95" s="144">
        <v>0</v>
      </c>
      <c r="AP95" s="144">
        <v>0</v>
      </c>
      <c r="AQ95" s="144">
        <v>0</v>
      </c>
      <c r="AR95" s="144">
        <v>235880.81</v>
      </c>
      <c r="AS95" s="144">
        <v>789316.23</v>
      </c>
    </row>
    <row r="96" spans="1:45" x14ac:dyDescent="0.25">
      <c r="A96">
        <v>177223</v>
      </c>
      <c r="B96">
        <v>0</v>
      </c>
      <c r="C96" t="s">
        <v>136</v>
      </c>
      <c r="D96" t="s">
        <v>224</v>
      </c>
      <c r="E96" t="s">
        <v>224</v>
      </c>
      <c r="F96" t="s">
        <v>136</v>
      </c>
      <c r="G96" t="s">
        <v>424</v>
      </c>
      <c r="H96" t="s">
        <v>424</v>
      </c>
      <c r="I96" t="s">
        <v>424</v>
      </c>
      <c r="J96" t="s">
        <v>425</v>
      </c>
      <c r="K96" t="s">
        <v>425</v>
      </c>
      <c r="L96" t="s">
        <v>425</v>
      </c>
      <c r="M96" t="s">
        <v>424</v>
      </c>
      <c r="N96" t="s">
        <v>425</v>
      </c>
      <c r="O96">
        <v>172261</v>
      </c>
      <c r="P96" t="s">
        <v>425</v>
      </c>
      <c r="R96" s="143">
        <v>44766</v>
      </c>
      <c r="S96" s="143">
        <v>44777</v>
      </c>
      <c r="T96" s="143">
        <v>44770</v>
      </c>
      <c r="U96" t="s">
        <v>100</v>
      </c>
      <c r="V96" s="144">
        <v>408879</v>
      </c>
      <c r="W96" s="145">
        <v>0.75</v>
      </c>
      <c r="X96" s="144">
        <v>545172</v>
      </c>
      <c r="Y96" s="144">
        <v>384179</v>
      </c>
      <c r="Z96" s="144">
        <v>1009</v>
      </c>
      <c r="AA96" s="144">
        <v>110423</v>
      </c>
      <c r="AB96" s="144">
        <v>0</v>
      </c>
      <c r="AC96" s="144">
        <v>49561</v>
      </c>
      <c r="AD96" s="144">
        <v>545172</v>
      </c>
      <c r="AE96" s="144">
        <v>0</v>
      </c>
      <c r="AF96" s="144">
        <v>189616.55</v>
      </c>
      <c r="AG96" s="144">
        <v>48.41</v>
      </c>
      <c r="AH96" s="144">
        <v>39627.54</v>
      </c>
      <c r="AI96" s="144">
        <v>0</v>
      </c>
      <c r="AJ96" s="144">
        <v>22929.26</v>
      </c>
      <c r="AK96" s="144">
        <v>252221.76</v>
      </c>
      <c r="AL96" s="144">
        <v>0</v>
      </c>
      <c r="AM96" s="144">
        <v>0</v>
      </c>
      <c r="AN96" s="144">
        <v>0</v>
      </c>
      <c r="AO96" s="144">
        <v>67446.11</v>
      </c>
      <c r="AP96" s="144">
        <v>31509.48</v>
      </c>
      <c r="AQ96" s="144">
        <v>153266.17000000001</v>
      </c>
      <c r="AR96" s="144">
        <v>0</v>
      </c>
      <c r="AS96" s="144">
        <v>292950.24</v>
      </c>
    </row>
    <row r="97" spans="1:45" x14ac:dyDescent="0.25">
      <c r="A97">
        <v>177224</v>
      </c>
      <c r="B97">
        <v>1</v>
      </c>
      <c r="C97" t="s">
        <v>225</v>
      </c>
      <c r="D97" t="s">
        <v>214</v>
      </c>
      <c r="E97" t="s">
        <v>214</v>
      </c>
      <c r="F97" t="s">
        <v>225</v>
      </c>
      <c r="G97" t="s">
        <v>424</v>
      </c>
      <c r="H97" t="s">
        <v>424</v>
      </c>
      <c r="I97" t="s">
        <v>425</v>
      </c>
      <c r="J97" t="s">
        <v>424</v>
      </c>
      <c r="K97" t="s">
        <v>425</v>
      </c>
      <c r="L97" t="s">
        <v>424</v>
      </c>
      <c r="M97" t="s">
        <v>424</v>
      </c>
      <c r="P97" t="s">
        <v>425</v>
      </c>
      <c r="R97" s="143">
        <v>44784</v>
      </c>
      <c r="S97" s="143">
        <v>44819</v>
      </c>
      <c r="T97" s="143">
        <v>44818</v>
      </c>
      <c r="U97" t="s">
        <v>100</v>
      </c>
      <c r="V97" s="144">
        <v>454710.99</v>
      </c>
      <c r="W97" s="145">
        <v>0.78835849593087204</v>
      </c>
      <c r="X97" s="144">
        <v>576782</v>
      </c>
      <c r="Y97" s="144">
        <v>78479</v>
      </c>
      <c r="Z97" s="144">
        <v>132000</v>
      </c>
      <c r="AA97" s="144">
        <v>307923</v>
      </c>
      <c r="AB97" s="144">
        <v>0</v>
      </c>
      <c r="AC97" s="144">
        <v>58380</v>
      </c>
      <c r="AD97" s="144">
        <v>576782</v>
      </c>
      <c r="AE97" s="144">
        <v>0</v>
      </c>
      <c r="AF97" s="144">
        <v>19439.22</v>
      </c>
      <c r="AG97" s="144">
        <v>1970.41</v>
      </c>
      <c r="AH97" s="144">
        <v>55210.58</v>
      </c>
      <c r="AI97" s="144">
        <v>0</v>
      </c>
      <c r="AJ97" s="144">
        <v>16179.54</v>
      </c>
      <c r="AK97" s="144">
        <v>92799.75</v>
      </c>
      <c r="AL97" s="144">
        <v>30785.41</v>
      </c>
      <c r="AM97" s="144">
        <v>0</v>
      </c>
      <c r="AN97" s="144">
        <v>56613.72</v>
      </c>
      <c r="AO97" s="144">
        <v>0</v>
      </c>
      <c r="AP97" s="144">
        <v>0</v>
      </c>
      <c r="AQ97" s="144">
        <v>5400.62</v>
      </c>
      <c r="AR97" s="144">
        <v>0</v>
      </c>
      <c r="AS97" s="144">
        <v>483982.25</v>
      </c>
    </row>
    <row r="98" spans="1:45" x14ac:dyDescent="0.25">
      <c r="A98">
        <v>177225</v>
      </c>
      <c r="B98">
        <v>0</v>
      </c>
      <c r="C98" t="s">
        <v>226</v>
      </c>
      <c r="D98" t="s">
        <v>214</v>
      </c>
      <c r="E98" t="s">
        <v>214</v>
      </c>
      <c r="F98" t="s">
        <v>227</v>
      </c>
      <c r="G98" t="s">
        <v>425</v>
      </c>
      <c r="H98" t="s">
        <v>425</v>
      </c>
      <c r="I98" t="s">
        <v>425</v>
      </c>
      <c r="J98" t="s">
        <v>424</v>
      </c>
      <c r="K98" t="s">
        <v>424</v>
      </c>
      <c r="L98" t="s">
        <v>424</v>
      </c>
      <c r="M98" t="s">
        <v>424</v>
      </c>
      <c r="P98" t="s">
        <v>425</v>
      </c>
      <c r="R98" s="143">
        <v>44787</v>
      </c>
      <c r="S98" s="143">
        <v>44819</v>
      </c>
      <c r="T98" s="143">
        <v>44812</v>
      </c>
      <c r="U98" t="s">
        <v>100</v>
      </c>
      <c r="V98" s="144">
        <v>203074.3</v>
      </c>
      <c r="W98" s="145">
        <v>1</v>
      </c>
      <c r="X98" s="144">
        <v>203074.3</v>
      </c>
      <c r="Y98" s="144">
        <v>154803</v>
      </c>
      <c r="Z98" s="144">
        <v>2065.75</v>
      </c>
      <c r="AA98" s="144">
        <v>27744.25</v>
      </c>
      <c r="AB98" s="144">
        <v>0</v>
      </c>
      <c r="AC98" s="144">
        <v>18461.3</v>
      </c>
      <c r="AD98" s="144">
        <v>203074.3</v>
      </c>
      <c r="AE98" s="144">
        <v>0</v>
      </c>
      <c r="AF98" s="144">
        <v>71076.69</v>
      </c>
      <c r="AG98" s="144">
        <v>2065.75</v>
      </c>
      <c r="AH98" s="144">
        <v>0</v>
      </c>
      <c r="AI98" s="144">
        <v>0</v>
      </c>
      <c r="AJ98" s="144">
        <v>10032.98</v>
      </c>
      <c r="AK98" s="144">
        <v>83175.42</v>
      </c>
      <c r="AL98" s="144">
        <v>27153.67</v>
      </c>
      <c r="AM98" s="144">
        <v>27153.67</v>
      </c>
      <c r="AN98" s="144">
        <v>28868.080000000002</v>
      </c>
      <c r="AO98" s="144">
        <v>0</v>
      </c>
      <c r="AP98" s="144">
        <v>0</v>
      </c>
      <c r="AQ98" s="144">
        <v>0</v>
      </c>
      <c r="AR98" s="144">
        <v>0</v>
      </c>
      <c r="AS98" s="144">
        <v>119898.88</v>
      </c>
    </row>
    <row r="99" spans="1:45" x14ac:dyDescent="0.25">
      <c r="A99">
        <v>177226</v>
      </c>
      <c r="B99">
        <v>0</v>
      </c>
      <c r="C99" t="s">
        <v>136</v>
      </c>
      <c r="D99" t="s">
        <v>218</v>
      </c>
      <c r="E99" t="s">
        <v>218</v>
      </c>
      <c r="F99" t="s">
        <v>136</v>
      </c>
      <c r="G99" t="s">
        <v>424</v>
      </c>
      <c r="H99" t="s">
        <v>424</v>
      </c>
      <c r="I99" t="s">
        <v>424</v>
      </c>
      <c r="J99" t="s">
        <v>425</v>
      </c>
      <c r="K99" t="s">
        <v>425</v>
      </c>
      <c r="L99" t="s">
        <v>425</v>
      </c>
      <c r="M99" t="s">
        <v>424</v>
      </c>
      <c r="N99" t="s">
        <v>425</v>
      </c>
      <c r="O99">
        <v>172261</v>
      </c>
      <c r="P99" t="s">
        <v>425</v>
      </c>
      <c r="R99" s="143">
        <v>44766</v>
      </c>
      <c r="S99" s="143">
        <v>44770</v>
      </c>
      <c r="T99" s="143">
        <v>44769</v>
      </c>
      <c r="U99" t="s">
        <v>100</v>
      </c>
      <c r="V99" s="144">
        <v>484920.03</v>
      </c>
      <c r="W99" s="145">
        <v>0.74999997680029895</v>
      </c>
      <c r="X99" s="144">
        <v>646560.06000000006</v>
      </c>
      <c r="Y99" s="144">
        <v>399516</v>
      </c>
      <c r="Z99" s="144">
        <v>3500.06</v>
      </c>
      <c r="AA99" s="144">
        <v>137821</v>
      </c>
      <c r="AB99" s="144">
        <v>46945</v>
      </c>
      <c r="AC99" s="144">
        <v>58778</v>
      </c>
      <c r="AD99" s="144">
        <v>646560.06000000006</v>
      </c>
      <c r="AE99" s="144">
        <v>0</v>
      </c>
      <c r="AF99" s="144">
        <v>210015.91</v>
      </c>
      <c r="AG99" s="144">
        <v>362.66</v>
      </c>
      <c r="AH99" s="144">
        <v>43919.74</v>
      </c>
      <c r="AI99" s="144">
        <v>46944.77</v>
      </c>
      <c r="AJ99" s="144">
        <v>30124.31</v>
      </c>
      <c r="AK99" s="144">
        <v>331367.39</v>
      </c>
      <c r="AL99" s="144">
        <v>0</v>
      </c>
      <c r="AM99" s="144">
        <v>0</v>
      </c>
      <c r="AN99" s="144">
        <v>0</v>
      </c>
      <c r="AO99" s="144">
        <v>24405.26</v>
      </c>
      <c r="AP99" s="144">
        <v>68595.09</v>
      </c>
      <c r="AQ99" s="144">
        <v>238367.04</v>
      </c>
      <c r="AR99" s="144">
        <v>0</v>
      </c>
      <c r="AS99" s="144">
        <v>315192.67</v>
      </c>
    </row>
    <row r="100" spans="1:45" x14ac:dyDescent="0.25">
      <c r="A100">
        <v>177228</v>
      </c>
      <c r="B100">
        <v>0</v>
      </c>
      <c r="C100" t="s">
        <v>228</v>
      </c>
      <c r="D100" t="s">
        <v>218</v>
      </c>
      <c r="E100" t="s">
        <v>218</v>
      </c>
      <c r="F100" t="s">
        <v>228</v>
      </c>
      <c r="G100" t="s">
        <v>424</v>
      </c>
      <c r="H100" t="s">
        <v>424</v>
      </c>
      <c r="I100" t="s">
        <v>424</v>
      </c>
      <c r="J100" t="s">
        <v>424</v>
      </c>
      <c r="K100" t="s">
        <v>425</v>
      </c>
      <c r="L100" t="s">
        <v>424</v>
      </c>
      <c r="M100" t="s">
        <v>424</v>
      </c>
      <c r="N100" t="s">
        <v>425</v>
      </c>
      <c r="O100">
        <v>170817</v>
      </c>
      <c r="P100" t="s">
        <v>425</v>
      </c>
      <c r="R100" s="143">
        <v>44766</v>
      </c>
      <c r="S100" s="143">
        <v>44770</v>
      </c>
      <c r="T100" s="143">
        <v>44768</v>
      </c>
      <c r="U100" t="s">
        <v>100</v>
      </c>
      <c r="V100" s="144">
        <v>748661.99</v>
      </c>
      <c r="W100" s="145">
        <v>0.75454441828495</v>
      </c>
      <c r="X100" s="144">
        <v>992204</v>
      </c>
      <c r="Y100" s="144">
        <v>434407</v>
      </c>
      <c r="Z100" s="144">
        <v>6200</v>
      </c>
      <c r="AA100" s="144">
        <v>452417</v>
      </c>
      <c r="AB100" s="144">
        <v>69540</v>
      </c>
      <c r="AC100" s="144">
        <v>29640</v>
      </c>
      <c r="AD100" s="144">
        <v>992204</v>
      </c>
      <c r="AE100" s="144">
        <v>0</v>
      </c>
      <c r="AF100" s="144">
        <v>282470.33</v>
      </c>
      <c r="AG100" s="144">
        <v>2200</v>
      </c>
      <c r="AH100" s="144">
        <v>222112.834</v>
      </c>
      <c r="AI100" s="144">
        <v>75624.5</v>
      </c>
      <c r="AJ100" s="144">
        <v>4940</v>
      </c>
      <c r="AK100" s="144">
        <v>587347.66399999999</v>
      </c>
      <c r="AL100" s="144">
        <v>0</v>
      </c>
      <c r="AM100" s="144">
        <v>0</v>
      </c>
      <c r="AN100" s="144">
        <v>0</v>
      </c>
      <c r="AO100" s="144">
        <v>0</v>
      </c>
      <c r="AP100" s="144">
        <v>0</v>
      </c>
      <c r="AQ100" s="144">
        <v>587347.66</v>
      </c>
      <c r="AR100" s="144">
        <v>0</v>
      </c>
      <c r="AS100" s="144">
        <v>404856.33600000001</v>
      </c>
    </row>
    <row r="101" spans="1:45" x14ac:dyDescent="0.25">
      <c r="A101">
        <v>177229</v>
      </c>
      <c r="B101">
        <v>1</v>
      </c>
      <c r="C101" t="s">
        <v>229</v>
      </c>
      <c r="D101" t="s">
        <v>224</v>
      </c>
      <c r="E101" t="s">
        <v>224</v>
      </c>
      <c r="F101" t="s">
        <v>229</v>
      </c>
      <c r="G101" t="s">
        <v>425</v>
      </c>
      <c r="H101" t="s">
        <v>425</v>
      </c>
      <c r="I101" t="s">
        <v>425</v>
      </c>
      <c r="J101" t="s">
        <v>425</v>
      </c>
      <c r="K101" t="s">
        <v>425</v>
      </c>
      <c r="L101" t="s">
        <v>425</v>
      </c>
      <c r="M101" t="s">
        <v>424</v>
      </c>
      <c r="N101" t="s">
        <v>425</v>
      </c>
      <c r="O101">
        <v>170472</v>
      </c>
      <c r="P101" t="s">
        <v>425</v>
      </c>
      <c r="R101" s="143">
        <v>44766</v>
      </c>
      <c r="S101" s="143">
        <v>44777</v>
      </c>
      <c r="T101" s="143">
        <v>44768</v>
      </c>
      <c r="U101" t="s">
        <v>100</v>
      </c>
      <c r="V101" s="144">
        <v>3378440.36</v>
      </c>
      <c r="W101" s="145">
        <v>0.80125320537771705</v>
      </c>
      <c r="X101" s="144">
        <v>4216445.3600000003</v>
      </c>
      <c r="Y101" s="144">
        <v>1377307</v>
      </c>
      <c r="Z101" s="144">
        <v>0</v>
      </c>
      <c r="AA101" s="144">
        <v>787140.66</v>
      </c>
      <c r="AB101" s="144">
        <v>1690000</v>
      </c>
      <c r="AC101" s="144">
        <v>361997.7</v>
      </c>
      <c r="AD101" s="144">
        <v>4216445.3600000003</v>
      </c>
      <c r="AE101" s="144">
        <v>0</v>
      </c>
      <c r="AF101" s="144">
        <v>483051.21</v>
      </c>
      <c r="AG101" s="144">
        <v>0</v>
      </c>
      <c r="AH101" s="144">
        <v>317726.18</v>
      </c>
      <c r="AI101" s="144">
        <v>1617285.24</v>
      </c>
      <c r="AJ101" s="144">
        <v>228480.86</v>
      </c>
      <c r="AK101" s="144">
        <v>2646543.4900000002</v>
      </c>
      <c r="AL101" s="144">
        <v>135569.62</v>
      </c>
      <c r="AM101" s="144">
        <v>91528.35</v>
      </c>
      <c r="AN101" s="144">
        <v>183462.97</v>
      </c>
      <c r="AO101" s="144">
        <v>282146.94</v>
      </c>
      <c r="AP101" s="144">
        <v>1878564.27</v>
      </c>
      <c r="AQ101" s="144">
        <v>75271.34</v>
      </c>
      <c r="AR101" s="144">
        <v>0</v>
      </c>
      <c r="AS101" s="144">
        <v>1569901.87</v>
      </c>
    </row>
    <row r="102" spans="1:45" x14ac:dyDescent="0.25">
      <c r="A102">
        <v>177230</v>
      </c>
      <c r="B102">
        <v>0</v>
      </c>
      <c r="C102" t="s">
        <v>128</v>
      </c>
      <c r="D102" t="s">
        <v>224</v>
      </c>
      <c r="E102" t="s">
        <v>224</v>
      </c>
      <c r="F102" t="s">
        <v>128</v>
      </c>
      <c r="G102" t="s">
        <v>424</v>
      </c>
      <c r="H102" t="s">
        <v>424</v>
      </c>
      <c r="I102" t="s">
        <v>424</v>
      </c>
      <c r="J102" t="s">
        <v>425</v>
      </c>
      <c r="K102" t="s">
        <v>424</v>
      </c>
      <c r="L102" t="s">
        <v>424</v>
      </c>
      <c r="M102" t="s">
        <v>424</v>
      </c>
      <c r="P102" t="s">
        <v>425</v>
      </c>
      <c r="R102" s="143">
        <v>44769</v>
      </c>
      <c r="S102" s="143">
        <v>44777</v>
      </c>
      <c r="T102" s="143">
        <v>44777</v>
      </c>
      <c r="U102" t="s">
        <v>100</v>
      </c>
      <c r="V102" s="144">
        <v>264631</v>
      </c>
      <c r="W102" s="145">
        <v>0.75124198740695702</v>
      </c>
      <c r="X102" s="144">
        <v>352258</v>
      </c>
      <c r="Y102" s="144">
        <v>265622</v>
      </c>
      <c r="Z102" s="144">
        <v>4400</v>
      </c>
      <c r="AA102" s="144">
        <v>34314</v>
      </c>
      <c r="AB102" s="144">
        <v>1750</v>
      </c>
      <c r="AC102" s="144">
        <v>46172</v>
      </c>
      <c r="AD102" s="144">
        <v>352258</v>
      </c>
      <c r="AE102" s="144">
        <v>0</v>
      </c>
      <c r="AF102" s="144">
        <v>144804.85999999999</v>
      </c>
      <c r="AG102" s="144">
        <v>306</v>
      </c>
      <c r="AH102" s="144">
        <v>31599.73</v>
      </c>
      <c r="AI102" s="144">
        <v>45</v>
      </c>
      <c r="AJ102" s="144">
        <v>32412.86</v>
      </c>
      <c r="AK102" s="144">
        <v>209168.45</v>
      </c>
      <c r="AL102" s="144">
        <v>0</v>
      </c>
      <c r="AM102" s="144">
        <v>0</v>
      </c>
      <c r="AN102" s="144">
        <v>0</v>
      </c>
      <c r="AO102" s="144">
        <v>209168.45</v>
      </c>
      <c r="AP102" s="144">
        <v>0</v>
      </c>
      <c r="AQ102" s="144">
        <v>0</v>
      </c>
      <c r="AR102" s="144">
        <v>0</v>
      </c>
      <c r="AS102" s="144">
        <v>143089.54999999999</v>
      </c>
    </row>
    <row r="103" spans="1:45" x14ac:dyDescent="0.25">
      <c r="A103">
        <v>177231</v>
      </c>
      <c r="B103">
        <v>1</v>
      </c>
      <c r="C103" t="s">
        <v>230</v>
      </c>
      <c r="D103" t="s">
        <v>218</v>
      </c>
      <c r="E103" t="s">
        <v>218</v>
      </c>
      <c r="F103" t="s">
        <v>230</v>
      </c>
      <c r="G103" t="s">
        <v>425</v>
      </c>
      <c r="H103" t="s">
        <v>425</v>
      </c>
      <c r="I103" t="s">
        <v>425</v>
      </c>
      <c r="J103" t="s">
        <v>425</v>
      </c>
      <c r="K103" t="s">
        <v>425</v>
      </c>
      <c r="L103" t="s">
        <v>425</v>
      </c>
      <c r="M103" t="s">
        <v>425</v>
      </c>
      <c r="P103" t="s">
        <v>425</v>
      </c>
      <c r="R103" s="143">
        <v>44789</v>
      </c>
      <c r="S103" s="143">
        <v>44770</v>
      </c>
      <c r="T103" s="143">
        <v>44768</v>
      </c>
      <c r="U103" t="s">
        <v>100</v>
      </c>
      <c r="V103" s="144">
        <v>2557219.2400000002</v>
      </c>
      <c r="W103" s="145">
        <v>0.90486177526529199</v>
      </c>
      <c r="X103" s="144">
        <v>2826088.26</v>
      </c>
      <c r="Y103" s="144">
        <v>830629.26</v>
      </c>
      <c r="Z103" s="144">
        <v>52000</v>
      </c>
      <c r="AA103" s="144">
        <v>190391</v>
      </c>
      <c r="AB103" s="144">
        <v>1753068</v>
      </c>
      <c r="AC103" s="144">
        <v>0</v>
      </c>
      <c r="AD103" s="144">
        <v>2826088.26</v>
      </c>
      <c r="AE103" s="144">
        <v>0</v>
      </c>
      <c r="AF103" s="144">
        <v>224472.19652999999</v>
      </c>
      <c r="AG103" s="144">
        <v>10525</v>
      </c>
      <c r="AH103" s="144">
        <v>48697.39</v>
      </c>
      <c r="AI103" s="144">
        <v>1438566.88</v>
      </c>
      <c r="AJ103" s="144">
        <v>0</v>
      </c>
      <c r="AK103" s="144">
        <v>1722261.4665300001</v>
      </c>
      <c r="AL103" s="144">
        <v>5016.6187179999997</v>
      </c>
      <c r="AM103" s="144">
        <v>33853.598718000001</v>
      </c>
      <c r="AN103" s="144">
        <v>50295.128718</v>
      </c>
      <c r="AO103" s="144">
        <v>126838.6728</v>
      </c>
      <c r="AP103" s="144">
        <v>1493420.1087199999</v>
      </c>
      <c r="AQ103" s="144">
        <v>0</v>
      </c>
      <c r="AR103" s="144">
        <v>12837.338718000001</v>
      </c>
      <c r="AS103" s="144">
        <v>1103826.7934699999</v>
      </c>
    </row>
    <row r="104" spans="1:45" x14ac:dyDescent="0.25">
      <c r="A104">
        <v>177234</v>
      </c>
      <c r="B104">
        <v>0</v>
      </c>
      <c r="C104" t="s">
        <v>155</v>
      </c>
      <c r="D104" t="s">
        <v>211</v>
      </c>
      <c r="E104" t="s">
        <v>211</v>
      </c>
      <c r="F104" t="s">
        <v>155</v>
      </c>
      <c r="G104" t="s">
        <v>424</v>
      </c>
      <c r="H104" t="s">
        <v>424</v>
      </c>
      <c r="I104" t="s">
        <v>424</v>
      </c>
      <c r="J104" t="s">
        <v>425</v>
      </c>
      <c r="K104" t="s">
        <v>424</v>
      </c>
      <c r="L104" t="s">
        <v>424</v>
      </c>
      <c r="M104" t="s">
        <v>424</v>
      </c>
      <c r="N104" t="s">
        <v>425</v>
      </c>
      <c r="O104">
        <v>170819</v>
      </c>
      <c r="P104" t="s">
        <v>425</v>
      </c>
      <c r="R104" s="143">
        <v>44776</v>
      </c>
      <c r="S104" s="143">
        <v>44734</v>
      </c>
      <c r="T104" s="143">
        <v>44726</v>
      </c>
      <c r="U104" t="s">
        <v>100</v>
      </c>
      <c r="V104" s="144">
        <v>248955.01</v>
      </c>
      <c r="W104" s="145">
        <v>0.81407595491362394</v>
      </c>
      <c r="X104" s="144">
        <v>305813</v>
      </c>
      <c r="Y104" s="144">
        <v>233145</v>
      </c>
      <c r="Z104" s="144">
        <v>464</v>
      </c>
      <c r="AA104" s="144">
        <v>42584</v>
      </c>
      <c r="AB104" s="144">
        <v>0</v>
      </c>
      <c r="AC104" s="144">
        <v>29620</v>
      </c>
      <c r="AD104" s="144">
        <v>305813</v>
      </c>
      <c r="AE104" s="144">
        <v>0</v>
      </c>
      <c r="AF104" s="144">
        <v>81016.98</v>
      </c>
      <c r="AG104" s="144">
        <v>627.03</v>
      </c>
      <c r="AH104" s="144">
        <v>9717.9699999999993</v>
      </c>
      <c r="AI104" s="144">
        <v>0</v>
      </c>
      <c r="AJ104" s="144">
        <v>10446.1</v>
      </c>
      <c r="AK104" s="144">
        <v>101808.08</v>
      </c>
      <c r="AL104" s="144">
        <v>0</v>
      </c>
      <c r="AM104" s="144">
        <v>0</v>
      </c>
      <c r="AN104" s="144">
        <v>0</v>
      </c>
      <c r="AO104" s="144">
        <v>101808.08</v>
      </c>
      <c r="AP104" s="144">
        <v>0</v>
      </c>
      <c r="AQ104" s="144">
        <v>0</v>
      </c>
      <c r="AR104" s="144">
        <v>0</v>
      </c>
      <c r="AS104" s="144">
        <v>204004.92</v>
      </c>
    </row>
    <row r="105" spans="1:45" x14ac:dyDescent="0.25">
      <c r="A105">
        <v>177235</v>
      </c>
      <c r="B105">
        <v>0</v>
      </c>
      <c r="C105" t="s">
        <v>231</v>
      </c>
      <c r="D105" t="s">
        <v>218</v>
      </c>
      <c r="E105" t="s">
        <v>218</v>
      </c>
      <c r="F105" t="s">
        <v>231</v>
      </c>
      <c r="G105" t="s">
        <v>425</v>
      </c>
      <c r="H105" t="s">
        <v>425</v>
      </c>
      <c r="I105" t="s">
        <v>425</v>
      </c>
      <c r="J105" t="s">
        <v>425</v>
      </c>
      <c r="K105" t="s">
        <v>425</v>
      </c>
      <c r="L105" t="s">
        <v>425</v>
      </c>
      <c r="M105" t="s">
        <v>425</v>
      </c>
      <c r="P105" t="s">
        <v>425</v>
      </c>
      <c r="R105" s="143">
        <v>44776</v>
      </c>
      <c r="S105" s="143">
        <v>44770</v>
      </c>
      <c r="T105" s="143">
        <v>44768</v>
      </c>
      <c r="U105" t="s">
        <v>100</v>
      </c>
      <c r="V105" s="144">
        <v>1917414.55</v>
      </c>
      <c r="W105" s="145">
        <v>0.80868289486996803</v>
      </c>
      <c r="X105" s="144">
        <v>2371033.89</v>
      </c>
      <c r="Y105" s="144">
        <v>1996030.89</v>
      </c>
      <c r="Z105" s="144">
        <v>15555</v>
      </c>
      <c r="AA105" s="144">
        <v>136980</v>
      </c>
      <c r="AB105" s="144">
        <v>0</v>
      </c>
      <c r="AC105" s="144">
        <v>222468</v>
      </c>
      <c r="AD105" s="144">
        <v>2371033.89</v>
      </c>
      <c r="AE105" s="144">
        <v>0</v>
      </c>
      <c r="AF105" s="144">
        <v>627923.06000000006</v>
      </c>
      <c r="AG105" s="144">
        <v>2435</v>
      </c>
      <c r="AH105" s="144">
        <v>84712.21</v>
      </c>
      <c r="AI105" s="144">
        <v>0</v>
      </c>
      <c r="AJ105" s="144">
        <v>71504.210000000006</v>
      </c>
      <c r="AK105" s="144">
        <v>786574.48</v>
      </c>
      <c r="AL105" s="144">
        <v>0</v>
      </c>
      <c r="AM105" s="144">
        <v>135776</v>
      </c>
      <c r="AN105" s="144">
        <v>227919.38</v>
      </c>
      <c r="AO105" s="144">
        <v>220853.57</v>
      </c>
      <c r="AP105" s="144">
        <v>1114.5999999999999</v>
      </c>
      <c r="AQ105" s="144">
        <v>95910.26</v>
      </c>
      <c r="AR105" s="144">
        <v>105000.67</v>
      </c>
      <c r="AS105" s="144">
        <v>1584459.41</v>
      </c>
    </row>
    <row r="106" spans="1:45" x14ac:dyDescent="0.25">
      <c r="A106">
        <v>177236</v>
      </c>
      <c r="B106">
        <v>1</v>
      </c>
      <c r="C106" t="s">
        <v>232</v>
      </c>
      <c r="D106" t="s">
        <v>218</v>
      </c>
      <c r="E106" t="s">
        <v>218</v>
      </c>
      <c r="F106" t="s">
        <v>232</v>
      </c>
      <c r="G106" t="s">
        <v>425</v>
      </c>
      <c r="H106" t="s">
        <v>424</v>
      </c>
      <c r="I106" t="s">
        <v>425</v>
      </c>
      <c r="J106" t="s">
        <v>425</v>
      </c>
      <c r="K106" t="s">
        <v>425</v>
      </c>
      <c r="L106" t="s">
        <v>425</v>
      </c>
      <c r="M106" t="s">
        <v>424</v>
      </c>
      <c r="P106" t="s">
        <v>425</v>
      </c>
      <c r="R106" s="143">
        <v>44818</v>
      </c>
      <c r="S106" s="143">
        <v>44770</v>
      </c>
      <c r="T106" s="143">
        <v>44769</v>
      </c>
      <c r="U106" t="s">
        <v>100</v>
      </c>
      <c r="V106" s="144">
        <v>1009983.05</v>
      </c>
      <c r="W106" s="145">
        <v>0.77313536561319995</v>
      </c>
      <c r="X106" s="144">
        <v>1306346.98</v>
      </c>
      <c r="Y106" s="144">
        <v>978516.59</v>
      </c>
      <c r="Z106" s="144">
        <v>16800</v>
      </c>
      <c r="AA106" s="144">
        <v>311030.39</v>
      </c>
      <c r="AB106" s="144">
        <v>0</v>
      </c>
      <c r="AC106" s="144">
        <v>0</v>
      </c>
      <c r="AD106" s="144">
        <v>1306346.98</v>
      </c>
      <c r="AE106" s="144">
        <v>0</v>
      </c>
      <c r="AF106" s="144">
        <v>528811.28</v>
      </c>
      <c r="AG106" s="144">
        <v>867.25</v>
      </c>
      <c r="AH106" s="144">
        <v>200923.59</v>
      </c>
      <c r="AI106" s="144">
        <v>0</v>
      </c>
      <c r="AJ106" s="144">
        <v>0</v>
      </c>
      <c r="AK106" s="144">
        <v>730602.12</v>
      </c>
      <c r="AL106" s="144">
        <v>22391.98</v>
      </c>
      <c r="AM106" s="144">
        <v>0</v>
      </c>
      <c r="AN106" s="144">
        <v>0</v>
      </c>
      <c r="AO106" s="144">
        <v>384390.74</v>
      </c>
      <c r="AP106" s="144">
        <v>323819.40000000002</v>
      </c>
      <c r="AQ106" s="144">
        <v>0</v>
      </c>
      <c r="AR106" s="144">
        <v>0</v>
      </c>
      <c r="AS106" s="144">
        <v>575744.86</v>
      </c>
    </row>
    <row r="107" spans="1:45" x14ac:dyDescent="0.25">
      <c r="A107">
        <v>177237</v>
      </c>
      <c r="B107">
        <v>0</v>
      </c>
      <c r="C107" t="s">
        <v>233</v>
      </c>
      <c r="D107" t="s">
        <v>211</v>
      </c>
      <c r="E107" t="s">
        <v>211</v>
      </c>
      <c r="F107" t="s">
        <v>234</v>
      </c>
      <c r="G107" t="s">
        <v>424</v>
      </c>
      <c r="H107" t="s">
        <v>424</v>
      </c>
      <c r="I107" t="s">
        <v>424</v>
      </c>
      <c r="J107" t="s">
        <v>425</v>
      </c>
      <c r="K107" t="s">
        <v>424</v>
      </c>
      <c r="L107" t="s">
        <v>424</v>
      </c>
      <c r="M107" t="s">
        <v>424</v>
      </c>
      <c r="P107" t="s">
        <v>425</v>
      </c>
      <c r="R107" s="143">
        <v>44768</v>
      </c>
      <c r="S107" s="143">
        <v>44734</v>
      </c>
      <c r="T107" s="143">
        <v>44726</v>
      </c>
      <c r="U107" t="s">
        <v>100</v>
      </c>
      <c r="V107" s="144">
        <v>1050505.6000000001</v>
      </c>
      <c r="W107" s="145">
        <v>0.79893652950453498</v>
      </c>
      <c r="X107" s="144">
        <v>1314879.92</v>
      </c>
      <c r="Y107" s="144">
        <v>842911.66</v>
      </c>
      <c r="Z107" s="144">
        <v>15571.97</v>
      </c>
      <c r="AA107" s="144">
        <v>276286.71000000002</v>
      </c>
      <c r="AB107" s="144">
        <v>0</v>
      </c>
      <c r="AC107" s="144">
        <v>180109.58</v>
      </c>
      <c r="AD107" s="144">
        <v>1314879.92</v>
      </c>
      <c r="AE107" s="144">
        <v>0</v>
      </c>
      <c r="AF107" s="144">
        <v>310068.21925000002</v>
      </c>
      <c r="AG107" s="144">
        <v>7202.22</v>
      </c>
      <c r="AH107" s="144">
        <v>64289.04</v>
      </c>
      <c r="AI107" s="144">
        <v>0</v>
      </c>
      <c r="AJ107" s="144">
        <v>57233.911888000002</v>
      </c>
      <c r="AK107" s="144">
        <v>438793.39113800001</v>
      </c>
      <c r="AL107" s="144">
        <v>0</v>
      </c>
      <c r="AM107" s="144">
        <v>0</v>
      </c>
      <c r="AN107" s="144">
        <v>0</v>
      </c>
      <c r="AO107" s="144">
        <v>438793.39114000002</v>
      </c>
      <c r="AP107" s="144">
        <v>0</v>
      </c>
      <c r="AQ107" s="144">
        <v>0</v>
      </c>
      <c r="AR107" s="144">
        <v>0</v>
      </c>
      <c r="AS107" s="144">
        <v>876086.52886199998</v>
      </c>
    </row>
    <row r="108" spans="1:45" x14ac:dyDescent="0.25">
      <c r="A108">
        <v>177240</v>
      </c>
      <c r="B108">
        <v>0</v>
      </c>
      <c r="C108" t="s">
        <v>235</v>
      </c>
      <c r="D108" t="s">
        <v>214</v>
      </c>
      <c r="E108" t="s">
        <v>214</v>
      </c>
      <c r="G108" t="s">
        <v>424</v>
      </c>
      <c r="H108" t="s">
        <v>424</v>
      </c>
      <c r="I108" t="s">
        <v>424</v>
      </c>
      <c r="J108" t="s">
        <v>424</v>
      </c>
      <c r="K108" t="s">
        <v>424</v>
      </c>
      <c r="L108" t="s">
        <v>425</v>
      </c>
      <c r="M108" t="s">
        <v>425</v>
      </c>
      <c r="P108" t="s">
        <v>425</v>
      </c>
      <c r="R108" s="143">
        <v>44817</v>
      </c>
      <c r="S108" s="143">
        <v>44819</v>
      </c>
      <c r="T108" s="143">
        <v>44812</v>
      </c>
      <c r="U108" t="s">
        <v>100</v>
      </c>
      <c r="V108" s="144">
        <v>1287151.72</v>
      </c>
      <c r="W108" s="145">
        <v>0.750049470042086</v>
      </c>
      <c r="X108" s="144">
        <v>1716089.1</v>
      </c>
      <c r="Y108" s="144">
        <v>1008335.81</v>
      </c>
      <c r="Z108" s="144">
        <v>7620</v>
      </c>
      <c r="AA108" s="144">
        <v>87865.44</v>
      </c>
      <c r="AB108" s="144">
        <v>456259.75</v>
      </c>
      <c r="AC108" s="144">
        <v>156008.1</v>
      </c>
      <c r="AD108" s="144">
        <v>1716089.1</v>
      </c>
      <c r="AE108" s="144">
        <v>0</v>
      </c>
      <c r="AF108" s="144">
        <v>311915.56</v>
      </c>
      <c r="AG108" s="144">
        <v>3336.26</v>
      </c>
      <c r="AH108" s="144">
        <v>31791.16</v>
      </c>
      <c r="AI108" s="144">
        <v>192666.25</v>
      </c>
      <c r="AJ108" s="144">
        <v>69766.399999999994</v>
      </c>
      <c r="AK108" s="144">
        <v>609475.63</v>
      </c>
      <c r="AL108" s="144">
        <v>0</v>
      </c>
      <c r="AM108" s="144">
        <v>0</v>
      </c>
      <c r="AN108" s="144">
        <v>0</v>
      </c>
      <c r="AO108" s="144">
        <v>0</v>
      </c>
      <c r="AP108" s="144">
        <v>495617.08</v>
      </c>
      <c r="AQ108" s="144">
        <v>0</v>
      </c>
      <c r="AR108" s="144">
        <v>113858.55</v>
      </c>
      <c r="AS108" s="144">
        <v>1106613.47</v>
      </c>
    </row>
    <row r="109" spans="1:45" x14ac:dyDescent="0.25">
      <c r="A109">
        <v>177241</v>
      </c>
      <c r="B109">
        <v>0</v>
      </c>
      <c r="C109" t="s">
        <v>236</v>
      </c>
      <c r="D109" t="s">
        <v>211</v>
      </c>
      <c r="E109" t="s">
        <v>211</v>
      </c>
      <c r="F109" t="s">
        <v>237</v>
      </c>
      <c r="G109" t="s">
        <v>424</v>
      </c>
      <c r="H109" t="s">
        <v>424</v>
      </c>
      <c r="I109" t="s">
        <v>424</v>
      </c>
      <c r="J109" t="s">
        <v>425</v>
      </c>
      <c r="K109" t="s">
        <v>425</v>
      </c>
      <c r="L109" t="s">
        <v>424</v>
      </c>
      <c r="M109" t="s">
        <v>425</v>
      </c>
      <c r="P109" t="s">
        <v>425</v>
      </c>
      <c r="R109" s="143">
        <v>44781</v>
      </c>
      <c r="S109" s="143">
        <v>44783</v>
      </c>
      <c r="T109" s="143">
        <v>44729</v>
      </c>
      <c r="U109" t="s">
        <v>100</v>
      </c>
      <c r="V109" s="144">
        <v>328573.01</v>
      </c>
      <c r="W109" s="145">
        <v>0.99538622097814</v>
      </c>
      <c r="X109" s="144">
        <v>330096</v>
      </c>
      <c r="Y109" s="144">
        <v>247480.84</v>
      </c>
      <c r="Z109" s="144">
        <v>17987.7</v>
      </c>
      <c r="AA109" s="144">
        <v>26619.66</v>
      </c>
      <c r="AB109" s="144">
        <v>38007.800000000003</v>
      </c>
      <c r="AC109" s="144">
        <v>0</v>
      </c>
      <c r="AD109" s="144">
        <v>330096</v>
      </c>
      <c r="AE109" s="144">
        <v>0</v>
      </c>
      <c r="AF109" s="144">
        <v>188635.68</v>
      </c>
      <c r="AG109" s="144">
        <v>13002.28</v>
      </c>
      <c r="AH109" s="144">
        <v>26194</v>
      </c>
      <c r="AI109" s="144">
        <v>19003.900000000001</v>
      </c>
      <c r="AJ109" s="144">
        <v>0</v>
      </c>
      <c r="AK109" s="144">
        <v>246835.86</v>
      </c>
      <c r="AL109" s="144">
        <v>0</v>
      </c>
      <c r="AM109" s="144">
        <v>0</v>
      </c>
      <c r="AN109" s="144">
        <v>0</v>
      </c>
      <c r="AO109" s="144">
        <v>158731.03</v>
      </c>
      <c r="AP109" s="144">
        <v>0</v>
      </c>
      <c r="AQ109" s="144">
        <v>68797.8</v>
      </c>
      <c r="AR109" s="144">
        <v>19307.03</v>
      </c>
      <c r="AS109" s="144">
        <v>83260.14</v>
      </c>
    </row>
    <row r="110" spans="1:45" x14ac:dyDescent="0.25">
      <c r="A110">
        <v>177242</v>
      </c>
      <c r="B110">
        <v>0</v>
      </c>
      <c r="C110" t="s">
        <v>238</v>
      </c>
      <c r="D110" t="s">
        <v>224</v>
      </c>
      <c r="E110" t="s">
        <v>224</v>
      </c>
      <c r="F110" t="s">
        <v>239</v>
      </c>
      <c r="G110" t="s">
        <v>424</v>
      </c>
      <c r="H110" t="s">
        <v>424</v>
      </c>
      <c r="I110" t="s">
        <v>424</v>
      </c>
      <c r="J110" t="s">
        <v>425</v>
      </c>
      <c r="K110" t="s">
        <v>424</v>
      </c>
      <c r="L110" t="s">
        <v>424</v>
      </c>
      <c r="M110" t="s">
        <v>424</v>
      </c>
      <c r="P110" t="s">
        <v>425</v>
      </c>
      <c r="R110" s="143">
        <v>44811</v>
      </c>
      <c r="S110" s="143">
        <v>44777</v>
      </c>
      <c r="T110" s="143">
        <v>44776</v>
      </c>
      <c r="U110" t="s">
        <v>100</v>
      </c>
      <c r="V110" s="144">
        <v>446793.51</v>
      </c>
      <c r="W110" s="145">
        <v>0.74651342423731104</v>
      </c>
      <c r="X110" s="144">
        <v>598507</v>
      </c>
      <c r="Y110" s="144">
        <v>526795</v>
      </c>
      <c r="Z110" s="144">
        <v>0</v>
      </c>
      <c r="AA110" s="144">
        <v>29472</v>
      </c>
      <c r="AB110" s="144">
        <v>0</v>
      </c>
      <c r="AC110" s="144">
        <v>42240</v>
      </c>
      <c r="AD110" s="144">
        <v>598507</v>
      </c>
      <c r="AE110" s="144">
        <v>0</v>
      </c>
      <c r="AF110" s="144">
        <v>231903.84</v>
      </c>
      <c r="AG110" s="144">
        <v>0</v>
      </c>
      <c r="AH110" s="144">
        <v>18792.439999999999</v>
      </c>
      <c r="AI110" s="144">
        <v>0</v>
      </c>
      <c r="AJ110" s="144">
        <v>19800</v>
      </c>
      <c r="AK110" s="144">
        <v>270496.28000000003</v>
      </c>
      <c r="AL110" s="144">
        <v>0</v>
      </c>
      <c r="AM110" s="144">
        <v>0</v>
      </c>
      <c r="AN110" s="144">
        <v>0</v>
      </c>
      <c r="AO110" s="144">
        <v>270496.28000000003</v>
      </c>
      <c r="AP110" s="144">
        <v>0</v>
      </c>
      <c r="AQ110" s="144">
        <v>0</v>
      </c>
      <c r="AR110" s="144">
        <v>0</v>
      </c>
      <c r="AS110" s="144">
        <v>328010.71999999997</v>
      </c>
    </row>
    <row r="111" spans="1:45" x14ac:dyDescent="0.25">
      <c r="A111">
        <v>177244</v>
      </c>
      <c r="B111">
        <v>0</v>
      </c>
      <c r="C111" t="s">
        <v>240</v>
      </c>
      <c r="D111" t="s">
        <v>211</v>
      </c>
      <c r="E111" t="s">
        <v>211</v>
      </c>
      <c r="F111" t="s">
        <v>240</v>
      </c>
      <c r="G111" t="s">
        <v>425</v>
      </c>
      <c r="H111" t="s">
        <v>425</v>
      </c>
      <c r="I111" t="s">
        <v>425</v>
      </c>
      <c r="J111" t="s">
        <v>425</v>
      </c>
      <c r="K111" t="s">
        <v>425</v>
      </c>
      <c r="L111" t="s">
        <v>424</v>
      </c>
      <c r="M111" t="s">
        <v>424</v>
      </c>
      <c r="N111" t="s">
        <v>425</v>
      </c>
      <c r="O111">
        <v>171993</v>
      </c>
      <c r="P111" t="s">
        <v>425</v>
      </c>
      <c r="R111" s="143">
        <v>44768</v>
      </c>
      <c r="S111" s="143">
        <v>44734</v>
      </c>
      <c r="T111" s="143">
        <v>44726</v>
      </c>
      <c r="U111" t="s">
        <v>100</v>
      </c>
      <c r="V111" s="144">
        <v>1794849.12</v>
      </c>
      <c r="W111" s="145">
        <v>0.75070142005708995</v>
      </c>
      <c r="X111" s="144">
        <v>2390896.13</v>
      </c>
      <c r="Y111" s="144">
        <v>2025094.11</v>
      </c>
      <c r="Z111" s="144">
        <v>9800</v>
      </c>
      <c r="AA111" s="144">
        <v>138040.01</v>
      </c>
      <c r="AB111" s="144">
        <v>0</v>
      </c>
      <c r="AC111" s="144">
        <v>217962.01</v>
      </c>
      <c r="AD111" s="144">
        <v>2390896.13</v>
      </c>
      <c r="AE111" s="144">
        <v>0</v>
      </c>
      <c r="AF111" s="144">
        <v>871879.14</v>
      </c>
      <c r="AG111" s="144">
        <v>21906.07</v>
      </c>
      <c r="AH111" s="144">
        <v>123830.74</v>
      </c>
      <c r="AI111" s="144">
        <v>0</v>
      </c>
      <c r="AJ111" s="144">
        <v>114744.15</v>
      </c>
      <c r="AK111" s="144">
        <v>1132360.1000000001</v>
      </c>
      <c r="AL111" s="144">
        <v>199963.1</v>
      </c>
      <c r="AM111" s="144">
        <v>227627.57</v>
      </c>
      <c r="AN111" s="144">
        <v>411770.27</v>
      </c>
      <c r="AO111" s="144">
        <v>155356.71</v>
      </c>
      <c r="AP111" s="144">
        <v>0</v>
      </c>
      <c r="AQ111" s="144">
        <v>137642.46</v>
      </c>
      <c r="AR111" s="144">
        <v>0</v>
      </c>
      <c r="AS111" s="144">
        <v>1258536.03</v>
      </c>
    </row>
    <row r="112" spans="1:45" x14ac:dyDescent="0.25">
      <c r="A112">
        <v>177245</v>
      </c>
      <c r="B112">
        <v>0</v>
      </c>
      <c r="C112" t="s">
        <v>241</v>
      </c>
      <c r="D112" t="s">
        <v>211</v>
      </c>
      <c r="E112" t="s">
        <v>211</v>
      </c>
      <c r="F112" t="s">
        <v>241</v>
      </c>
      <c r="G112" t="s">
        <v>424</v>
      </c>
      <c r="H112" t="s">
        <v>424</v>
      </c>
      <c r="I112" t="s">
        <v>424</v>
      </c>
      <c r="J112" t="s">
        <v>424</v>
      </c>
      <c r="K112" t="s">
        <v>425</v>
      </c>
      <c r="L112" t="s">
        <v>424</v>
      </c>
      <c r="M112" t="s">
        <v>424</v>
      </c>
      <c r="N112" t="s">
        <v>425</v>
      </c>
      <c r="O112">
        <v>170897</v>
      </c>
      <c r="P112" t="s">
        <v>425</v>
      </c>
      <c r="R112" s="143">
        <v>44775</v>
      </c>
      <c r="S112" s="143">
        <v>44734</v>
      </c>
      <c r="T112" s="143">
        <v>44733</v>
      </c>
      <c r="U112" t="s">
        <v>100</v>
      </c>
      <c r="V112" s="144">
        <v>447259.56</v>
      </c>
      <c r="W112" s="145">
        <v>0.831755359616551</v>
      </c>
      <c r="X112" s="144">
        <v>537729.69999999995</v>
      </c>
      <c r="Y112" s="144">
        <v>260503</v>
      </c>
      <c r="Z112" s="144">
        <v>6800</v>
      </c>
      <c r="AA112" s="144">
        <v>141640</v>
      </c>
      <c r="AB112" s="144">
        <v>79902.179999999993</v>
      </c>
      <c r="AC112" s="144">
        <v>48884.52</v>
      </c>
      <c r="AD112" s="144">
        <v>537729.69999999995</v>
      </c>
      <c r="AE112" s="144">
        <v>0</v>
      </c>
      <c r="AF112" s="144">
        <v>120718.37</v>
      </c>
      <c r="AG112" s="144">
        <v>1417.16</v>
      </c>
      <c r="AH112" s="144">
        <v>96191.57</v>
      </c>
      <c r="AI112" s="144">
        <v>79902.179999999993</v>
      </c>
      <c r="AJ112" s="144">
        <v>32324.75</v>
      </c>
      <c r="AK112" s="144">
        <v>330554.03000000003</v>
      </c>
      <c r="AL112" s="144">
        <v>0</v>
      </c>
      <c r="AM112" s="144">
        <v>0</v>
      </c>
      <c r="AN112" s="144">
        <v>0</v>
      </c>
      <c r="AO112" s="144">
        <v>0</v>
      </c>
      <c r="AP112" s="144">
        <v>0</v>
      </c>
      <c r="AQ112" s="144">
        <v>330554.03000000003</v>
      </c>
      <c r="AR112" s="144">
        <v>0</v>
      </c>
      <c r="AS112" s="144">
        <v>207175.67</v>
      </c>
    </row>
    <row r="113" spans="1:45" x14ac:dyDescent="0.25">
      <c r="A113">
        <v>177246</v>
      </c>
      <c r="B113">
        <v>1</v>
      </c>
      <c r="C113" t="s">
        <v>242</v>
      </c>
      <c r="D113" t="s">
        <v>211</v>
      </c>
      <c r="E113" t="s">
        <v>211</v>
      </c>
      <c r="F113" t="s">
        <v>243</v>
      </c>
      <c r="G113" t="s">
        <v>425</v>
      </c>
      <c r="H113" t="s">
        <v>425</v>
      </c>
      <c r="I113" t="s">
        <v>425</v>
      </c>
      <c r="J113" t="s">
        <v>425</v>
      </c>
      <c r="K113" t="s">
        <v>424</v>
      </c>
      <c r="L113" t="s">
        <v>424</v>
      </c>
      <c r="M113" t="s">
        <v>424</v>
      </c>
      <c r="P113" t="s">
        <v>425</v>
      </c>
      <c r="R113" s="143">
        <v>44769</v>
      </c>
      <c r="S113" s="143">
        <v>44734</v>
      </c>
      <c r="T113" s="143">
        <v>44726</v>
      </c>
      <c r="U113" t="s">
        <v>100</v>
      </c>
      <c r="V113" s="144">
        <v>1169823.27</v>
      </c>
      <c r="W113" s="145">
        <v>0.78193997494152201</v>
      </c>
      <c r="X113" s="144">
        <v>1496052.52</v>
      </c>
      <c r="Y113" s="144">
        <v>1173303.68</v>
      </c>
      <c r="Z113" s="144">
        <v>56711</v>
      </c>
      <c r="AA113" s="144">
        <v>161288</v>
      </c>
      <c r="AB113" s="144">
        <v>57810</v>
      </c>
      <c r="AC113" s="144">
        <v>46939.839999999997</v>
      </c>
      <c r="AD113" s="144">
        <v>1496052.52</v>
      </c>
      <c r="AE113" s="144">
        <v>0</v>
      </c>
      <c r="AF113" s="144">
        <v>563866.4</v>
      </c>
      <c r="AG113" s="144">
        <v>37692.43</v>
      </c>
      <c r="AH113" s="144">
        <v>94683.45</v>
      </c>
      <c r="AI113" s="144">
        <v>57810.21</v>
      </c>
      <c r="AJ113" s="144">
        <v>7823.31</v>
      </c>
      <c r="AK113" s="144">
        <v>761875.8</v>
      </c>
      <c r="AL113" s="144">
        <v>191061.19</v>
      </c>
      <c r="AM113" s="144">
        <v>118430.61</v>
      </c>
      <c r="AN113" s="144">
        <v>238190.98800000001</v>
      </c>
      <c r="AO113" s="144">
        <v>214193.01</v>
      </c>
      <c r="AP113" s="144">
        <v>0</v>
      </c>
      <c r="AQ113" s="144">
        <v>0</v>
      </c>
      <c r="AR113" s="144">
        <v>0</v>
      </c>
      <c r="AS113" s="144">
        <v>734176.72</v>
      </c>
    </row>
    <row r="114" spans="1:45" x14ac:dyDescent="0.25">
      <c r="A114">
        <v>177247</v>
      </c>
      <c r="B114">
        <v>0</v>
      </c>
      <c r="C114" t="s">
        <v>152</v>
      </c>
      <c r="D114" t="s">
        <v>211</v>
      </c>
      <c r="E114" t="s">
        <v>211</v>
      </c>
      <c r="F114" t="s">
        <v>152</v>
      </c>
      <c r="G114" t="s">
        <v>424</v>
      </c>
      <c r="H114" t="s">
        <v>424</v>
      </c>
      <c r="I114" t="s">
        <v>424</v>
      </c>
      <c r="J114" t="s">
        <v>425</v>
      </c>
      <c r="K114" t="s">
        <v>424</v>
      </c>
      <c r="L114" t="s">
        <v>424</v>
      </c>
      <c r="M114" t="s">
        <v>424</v>
      </c>
      <c r="P114" t="s">
        <v>425</v>
      </c>
      <c r="R114" s="143">
        <v>44775</v>
      </c>
      <c r="S114" s="143">
        <v>44734</v>
      </c>
      <c r="T114" s="143">
        <v>44726</v>
      </c>
      <c r="U114" t="s">
        <v>100</v>
      </c>
      <c r="V114" s="144">
        <v>96691.48</v>
      </c>
      <c r="W114" s="145">
        <v>1</v>
      </c>
      <c r="X114" s="144">
        <v>96691.48</v>
      </c>
      <c r="Y114" s="144">
        <v>82608.53</v>
      </c>
      <c r="Z114" s="144">
        <v>1500</v>
      </c>
      <c r="AA114" s="144">
        <v>12582.95</v>
      </c>
      <c r="AB114" s="144">
        <v>0</v>
      </c>
      <c r="AC114" s="144">
        <v>0</v>
      </c>
      <c r="AD114" s="144">
        <v>96691.48</v>
      </c>
      <c r="AE114" s="144">
        <v>0</v>
      </c>
      <c r="AF114" s="144">
        <v>18369.52</v>
      </c>
      <c r="AG114" s="144">
        <v>0</v>
      </c>
      <c r="AH114" s="144">
        <v>942.91</v>
      </c>
      <c r="AI114" s="144">
        <v>0</v>
      </c>
      <c r="AJ114" s="144">
        <v>0</v>
      </c>
      <c r="AK114" s="144">
        <v>19312.43</v>
      </c>
      <c r="AL114" s="144">
        <v>0</v>
      </c>
      <c r="AM114" s="144">
        <v>0</v>
      </c>
      <c r="AN114" s="144">
        <v>0</v>
      </c>
      <c r="AO114" s="144">
        <v>19312.43</v>
      </c>
      <c r="AP114" s="144">
        <v>0</v>
      </c>
      <c r="AQ114" s="144">
        <v>0</v>
      </c>
      <c r="AR114" s="144">
        <v>0</v>
      </c>
      <c r="AS114" s="144">
        <v>77379.05</v>
      </c>
    </row>
    <row r="115" spans="1:45" x14ac:dyDescent="0.25">
      <c r="A115">
        <v>177248</v>
      </c>
      <c r="B115">
        <v>2</v>
      </c>
      <c r="C115" t="s">
        <v>157</v>
      </c>
      <c r="D115" t="s">
        <v>211</v>
      </c>
      <c r="E115" t="s">
        <v>211</v>
      </c>
      <c r="F115" t="s">
        <v>158</v>
      </c>
      <c r="G115" t="s">
        <v>425</v>
      </c>
      <c r="H115" t="s">
        <v>424</v>
      </c>
      <c r="I115" t="s">
        <v>424</v>
      </c>
      <c r="J115" t="s">
        <v>425</v>
      </c>
      <c r="K115" t="s">
        <v>425</v>
      </c>
      <c r="L115" t="s">
        <v>424</v>
      </c>
      <c r="M115" t="s">
        <v>424</v>
      </c>
      <c r="P115" t="s">
        <v>425</v>
      </c>
      <c r="R115" s="143">
        <v>44768</v>
      </c>
      <c r="S115" s="143">
        <v>44782</v>
      </c>
      <c r="T115" s="143">
        <v>44729</v>
      </c>
      <c r="U115" t="s">
        <v>100</v>
      </c>
      <c r="V115" s="144">
        <v>1201537.04</v>
      </c>
      <c r="W115" s="145">
        <v>0.71385061705388897</v>
      </c>
      <c r="X115" s="144">
        <v>1683177.14</v>
      </c>
      <c r="Y115" s="144">
        <v>1188423.27</v>
      </c>
      <c r="Z115" s="144">
        <v>33981.480000000003</v>
      </c>
      <c r="AA115" s="144">
        <v>312831.75</v>
      </c>
      <c r="AB115" s="144">
        <v>0</v>
      </c>
      <c r="AC115" s="144">
        <v>147940.64000000001</v>
      </c>
      <c r="AD115" s="144">
        <v>1683177.14</v>
      </c>
      <c r="AE115" s="144">
        <v>0</v>
      </c>
      <c r="AF115" s="144">
        <v>452323.94</v>
      </c>
      <c r="AG115" s="144">
        <v>12140.95</v>
      </c>
      <c r="AH115" s="144">
        <v>62262.29</v>
      </c>
      <c r="AI115" s="144">
        <v>0</v>
      </c>
      <c r="AJ115" s="144">
        <v>55348.03</v>
      </c>
      <c r="AK115" s="144">
        <v>582075.21</v>
      </c>
      <c r="AL115" s="144">
        <v>90288.411999999997</v>
      </c>
      <c r="AM115" s="144">
        <v>0</v>
      </c>
      <c r="AN115" s="144">
        <v>0</v>
      </c>
      <c r="AO115" s="144">
        <v>434311.19</v>
      </c>
      <c r="AP115" s="144">
        <v>0</v>
      </c>
      <c r="AQ115" s="144">
        <v>57475.597999999998</v>
      </c>
      <c r="AR115" s="144">
        <v>0</v>
      </c>
      <c r="AS115" s="144">
        <v>1101101.93</v>
      </c>
    </row>
    <row r="116" spans="1:45" x14ac:dyDescent="0.25">
      <c r="A116">
        <v>177249</v>
      </c>
      <c r="B116">
        <v>0</v>
      </c>
      <c r="C116" t="s">
        <v>206</v>
      </c>
      <c r="D116" t="s">
        <v>211</v>
      </c>
      <c r="E116" t="s">
        <v>211</v>
      </c>
      <c r="F116" t="s">
        <v>206</v>
      </c>
      <c r="G116" t="s">
        <v>424</v>
      </c>
      <c r="H116" t="s">
        <v>424</v>
      </c>
      <c r="I116" t="s">
        <v>425</v>
      </c>
      <c r="J116" t="s">
        <v>425</v>
      </c>
      <c r="K116" t="s">
        <v>425</v>
      </c>
      <c r="L116" t="s">
        <v>424</v>
      </c>
      <c r="M116" t="s">
        <v>424</v>
      </c>
      <c r="P116" t="s">
        <v>425</v>
      </c>
      <c r="R116" s="143">
        <v>44799</v>
      </c>
      <c r="S116" s="143">
        <v>44734</v>
      </c>
      <c r="T116" s="143">
        <v>44734</v>
      </c>
      <c r="U116" t="s">
        <v>100</v>
      </c>
      <c r="V116" s="144">
        <v>3286827.78</v>
      </c>
      <c r="W116" s="145">
        <v>0.74829617897082601</v>
      </c>
      <c r="X116" s="144">
        <v>4392415.5599999996</v>
      </c>
      <c r="Y116" s="144">
        <v>1260973.95</v>
      </c>
      <c r="Z116" s="144">
        <v>57779.85</v>
      </c>
      <c r="AA116" s="144">
        <v>1593686.92</v>
      </c>
      <c r="AB116" s="144">
        <v>1239123.47</v>
      </c>
      <c r="AC116" s="144">
        <v>240851.37</v>
      </c>
      <c r="AD116" s="144">
        <v>4392415.5599999996</v>
      </c>
      <c r="AE116" s="144">
        <v>0</v>
      </c>
      <c r="AF116" s="144">
        <v>539348.43000000005</v>
      </c>
      <c r="AG116" s="144">
        <v>57956.65</v>
      </c>
      <c r="AH116" s="144">
        <v>277301.89</v>
      </c>
      <c r="AI116" s="144">
        <v>1429726.73</v>
      </c>
      <c r="AJ116" s="144">
        <v>127787.54</v>
      </c>
      <c r="AK116" s="144">
        <v>2432121.2400000002</v>
      </c>
      <c r="AL116" s="144">
        <v>0</v>
      </c>
      <c r="AM116" s="144">
        <v>0</v>
      </c>
      <c r="AN116" s="144">
        <v>1473310.6850000001</v>
      </c>
      <c r="AO116" s="144">
        <v>956324.75</v>
      </c>
      <c r="AP116" s="144">
        <v>0</v>
      </c>
      <c r="AQ116" s="144">
        <v>2485.81</v>
      </c>
      <c r="AR116" s="144">
        <v>0</v>
      </c>
      <c r="AS116" s="144">
        <v>1960294.32</v>
      </c>
    </row>
    <row r="117" spans="1:45" x14ac:dyDescent="0.25">
      <c r="A117">
        <v>177250</v>
      </c>
      <c r="B117">
        <v>0</v>
      </c>
      <c r="C117" t="s">
        <v>244</v>
      </c>
      <c r="D117" t="s">
        <v>211</v>
      </c>
      <c r="E117" t="s">
        <v>211</v>
      </c>
      <c r="F117" t="s">
        <v>244</v>
      </c>
      <c r="G117" t="s">
        <v>424</v>
      </c>
      <c r="H117" t="s">
        <v>424</v>
      </c>
      <c r="I117" t="s">
        <v>424</v>
      </c>
      <c r="J117" t="s">
        <v>424</v>
      </c>
      <c r="K117" t="s">
        <v>424</v>
      </c>
      <c r="L117" t="s">
        <v>425</v>
      </c>
      <c r="M117" t="s">
        <v>424</v>
      </c>
      <c r="P117" t="s">
        <v>425</v>
      </c>
      <c r="R117" s="143">
        <v>44768</v>
      </c>
      <c r="S117" s="143">
        <v>44734</v>
      </c>
      <c r="T117" s="143">
        <v>44727</v>
      </c>
      <c r="U117" t="s">
        <v>100</v>
      </c>
      <c r="V117" s="144">
        <v>1608931.06</v>
      </c>
      <c r="W117" s="145">
        <v>0.75248419285208701</v>
      </c>
      <c r="X117" s="144">
        <v>2138159.2799999998</v>
      </c>
      <c r="Y117" s="144">
        <v>1075531.29</v>
      </c>
      <c r="Z117" s="144">
        <v>6025</v>
      </c>
      <c r="AA117" s="144">
        <v>1022602.99</v>
      </c>
      <c r="AB117" s="144">
        <v>34000</v>
      </c>
      <c r="AC117" s="144">
        <v>0</v>
      </c>
      <c r="AD117" s="144">
        <v>2138159.2799999998</v>
      </c>
      <c r="AE117" s="144">
        <v>0</v>
      </c>
      <c r="AF117" s="144">
        <v>553543.81000000006</v>
      </c>
      <c r="AG117" s="144">
        <v>1892.15</v>
      </c>
      <c r="AH117" s="144">
        <v>398401.8</v>
      </c>
      <c r="AI117" s="144">
        <v>55229.5</v>
      </c>
      <c r="AJ117" s="144">
        <v>0</v>
      </c>
      <c r="AK117" s="144">
        <v>1009067.26</v>
      </c>
      <c r="AL117" s="144">
        <v>0</v>
      </c>
      <c r="AM117" s="144">
        <v>0</v>
      </c>
      <c r="AN117" s="144">
        <v>0</v>
      </c>
      <c r="AO117" s="144">
        <v>0</v>
      </c>
      <c r="AP117" s="144">
        <v>1009067.26</v>
      </c>
      <c r="AQ117" s="144">
        <v>0</v>
      </c>
      <c r="AR117" s="144">
        <v>0</v>
      </c>
      <c r="AS117" s="144">
        <v>1129092.02</v>
      </c>
    </row>
    <row r="118" spans="1:45" x14ac:dyDescent="0.25">
      <c r="A118">
        <v>177251</v>
      </c>
      <c r="B118">
        <v>0</v>
      </c>
      <c r="C118" t="s">
        <v>159</v>
      </c>
      <c r="D118" t="s">
        <v>211</v>
      </c>
      <c r="E118" t="s">
        <v>211</v>
      </c>
      <c r="F118" t="s">
        <v>159</v>
      </c>
      <c r="G118" t="s">
        <v>424</v>
      </c>
      <c r="H118" t="s">
        <v>424</v>
      </c>
      <c r="I118" t="s">
        <v>424</v>
      </c>
      <c r="J118" t="s">
        <v>425</v>
      </c>
      <c r="K118" t="s">
        <v>425</v>
      </c>
      <c r="L118" t="s">
        <v>424</v>
      </c>
      <c r="M118" t="s">
        <v>424</v>
      </c>
      <c r="N118" t="s">
        <v>425</v>
      </c>
      <c r="O118">
        <v>170896</v>
      </c>
      <c r="P118" t="s">
        <v>425</v>
      </c>
      <c r="R118" s="143">
        <v>44768</v>
      </c>
      <c r="S118" s="143">
        <v>44734</v>
      </c>
      <c r="T118" s="143">
        <v>44727</v>
      </c>
      <c r="U118" t="s">
        <v>100</v>
      </c>
      <c r="V118" s="144">
        <v>2485248.31</v>
      </c>
      <c r="W118" s="145">
        <v>0.76988049083034904</v>
      </c>
      <c r="X118" s="144">
        <v>3228096.23</v>
      </c>
      <c r="Y118" s="144">
        <v>1862293.84</v>
      </c>
      <c r="Z118" s="144">
        <v>15772.27</v>
      </c>
      <c r="AA118" s="144">
        <v>887036.63</v>
      </c>
      <c r="AB118" s="144">
        <v>132203.45000000001</v>
      </c>
      <c r="AC118" s="144">
        <v>330790.03999999998</v>
      </c>
      <c r="AD118" s="144">
        <v>3228096.23</v>
      </c>
      <c r="AE118" s="144">
        <v>0</v>
      </c>
      <c r="AF118" s="144">
        <v>925244.46</v>
      </c>
      <c r="AG118" s="144">
        <v>10029.040000000001</v>
      </c>
      <c r="AH118" s="144">
        <v>411477.68</v>
      </c>
      <c r="AI118" s="144">
        <v>132203.45000000001</v>
      </c>
      <c r="AJ118" s="144">
        <v>147895.44</v>
      </c>
      <c r="AK118" s="144">
        <v>1626850.07</v>
      </c>
      <c r="AL118" s="144">
        <v>0</v>
      </c>
      <c r="AM118" s="144">
        <v>0</v>
      </c>
      <c r="AN118" s="144">
        <v>0</v>
      </c>
      <c r="AO118" s="144">
        <v>1554086.87</v>
      </c>
      <c r="AP118" s="144">
        <v>0</v>
      </c>
      <c r="AQ118" s="144">
        <v>72763.19</v>
      </c>
      <c r="AR118" s="144">
        <v>0</v>
      </c>
      <c r="AS118" s="144">
        <v>1601246.16</v>
      </c>
    </row>
    <row r="119" spans="1:45" x14ac:dyDescent="0.25">
      <c r="A119">
        <v>177254</v>
      </c>
      <c r="B119">
        <v>0</v>
      </c>
      <c r="C119" t="s">
        <v>245</v>
      </c>
      <c r="D119" t="s">
        <v>214</v>
      </c>
      <c r="E119" t="s">
        <v>214</v>
      </c>
      <c r="G119" t="s">
        <v>425</v>
      </c>
      <c r="H119" t="s">
        <v>425</v>
      </c>
      <c r="I119" t="s">
        <v>425</v>
      </c>
      <c r="J119" t="s">
        <v>425</v>
      </c>
      <c r="K119" t="s">
        <v>425</v>
      </c>
      <c r="L119" t="s">
        <v>424</v>
      </c>
      <c r="M119" t="s">
        <v>424</v>
      </c>
      <c r="P119" t="s">
        <v>425</v>
      </c>
      <c r="R119" s="143">
        <v>44831</v>
      </c>
      <c r="S119" s="143">
        <v>44819</v>
      </c>
      <c r="T119" s="143">
        <v>44802</v>
      </c>
      <c r="U119" t="s">
        <v>100</v>
      </c>
      <c r="V119" s="144">
        <v>530131.04</v>
      </c>
      <c r="W119" s="145">
        <v>0.85049799348933097</v>
      </c>
      <c r="X119" s="144">
        <v>623318.39</v>
      </c>
      <c r="Y119" s="144">
        <v>415590</v>
      </c>
      <c r="Z119" s="144">
        <v>15735</v>
      </c>
      <c r="AA119" s="144">
        <v>118462.24</v>
      </c>
      <c r="AB119" s="144">
        <v>0</v>
      </c>
      <c r="AC119" s="144">
        <v>73531.149999999994</v>
      </c>
      <c r="AD119" s="144">
        <v>623318.39</v>
      </c>
      <c r="AE119" s="144">
        <v>0</v>
      </c>
      <c r="AF119" s="144">
        <v>90700.39</v>
      </c>
      <c r="AG119" s="144">
        <v>3900</v>
      </c>
      <c r="AH119" s="144">
        <v>44844.52</v>
      </c>
      <c r="AI119" s="144">
        <v>51037.02</v>
      </c>
      <c r="AJ119" s="144">
        <v>19048.189999999999</v>
      </c>
      <c r="AK119" s="144">
        <v>209530.12</v>
      </c>
      <c r="AL119" s="144">
        <v>56249.72</v>
      </c>
      <c r="AM119" s="144">
        <v>57836.97</v>
      </c>
      <c r="AN119" s="144">
        <v>56249.73</v>
      </c>
      <c r="AO119" s="144">
        <v>0</v>
      </c>
      <c r="AP119" s="144">
        <v>0</v>
      </c>
      <c r="AQ119" s="144">
        <v>39193.699999999997</v>
      </c>
      <c r="AR119" s="144">
        <v>0</v>
      </c>
      <c r="AS119" s="144">
        <v>413788.27</v>
      </c>
    </row>
    <row r="120" spans="1:45" x14ac:dyDescent="0.25">
      <c r="A120">
        <v>177284</v>
      </c>
      <c r="B120">
        <v>0</v>
      </c>
      <c r="C120" t="s">
        <v>247</v>
      </c>
      <c r="D120" t="s">
        <v>246</v>
      </c>
      <c r="E120" t="s">
        <v>246</v>
      </c>
      <c r="F120" t="s">
        <v>248</v>
      </c>
      <c r="G120" t="s">
        <v>425</v>
      </c>
      <c r="H120" t="s">
        <v>425</v>
      </c>
      <c r="I120" t="s">
        <v>425</v>
      </c>
      <c r="J120" t="s">
        <v>425</v>
      </c>
      <c r="K120" t="s">
        <v>425</v>
      </c>
      <c r="L120" t="s">
        <v>425</v>
      </c>
      <c r="M120" t="s">
        <v>425</v>
      </c>
      <c r="P120" t="s">
        <v>424</v>
      </c>
      <c r="Q120" s="143">
        <v>45187</v>
      </c>
      <c r="R120" s="143">
        <v>44775</v>
      </c>
      <c r="S120" s="143">
        <v>44764</v>
      </c>
      <c r="T120" s="143">
        <v>44764</v>
      </c>
      <c r="U120" t="s">
        <v>100</v>
      </c>
      <c r="V120" s="144">
        <v>513460</v>
      </c>
      <c r="W120" s="145">
        <v>0.83333333333333304</v>
      </c>
      <c r="X120" s="144">
        <v>616152</v>
      </c>
      <c r="Y120" s="144">
        <v>310694</v>
      </c>
      <c r="Z120" s="144">
        <v>119781</v>
      </c>
      <c r="AA120" s="144">
        <v>121400</v>
      </c>
      <c r="AB120" s="144">
        <v>0</v>
      </c>
      <c r="AC120" s="144">
        <v>64277</v>
      </c>
      <c r="AD120" s="144">
        <v>616152</v>
      </c>
      <c r="AE120" s="144">
        <v>0</v>
      </c>
      <c r="AF120" s="144">
        <v>249109.25</v>
      </c>
      <c r="AG120" s="144">
        <v>2461.36</v>
      </c>
      <c r="AH120" s="144">
        <v>139268.67000000001</v>
      </c>
      <c r="AI120" s="144">
        <v>0</v>
      </c>
      <c r="AJ120" s="144">
        <v>32510.65</v>
      </c>
      <c r="AK120" s="144">
        <v>423349.93</v>
      </c>
      <c r="AL120" s="144">
        <v>41097.97</v>
      </c>
      <c r="AM120" s="144">
        <v>38614.97</v>
      </c>
      <c r="AN120" s="144">
        <v>40577.4</v>
      </c>
      <c r="AO120" s="144">
        <v>167935.68</v>
      </c>
      <c r="AP120" s="144">
        <v>41557.69</v>
      </c>
      <c r="AQ120" s="144">
        <v>63639.519999999997</v>
      </c>
      <c r="AR120" s="144">
        <v>29926.7</v>
      </c>
      <c r="AS120" s="144">
        <v>192802.07</v>
      </c>
    </row>
    <row r="121" spans="1:45" x14ac:dyDescent="0.25">
      <c r="A121">
        <v>177286</v>
      </c>
      <c r="B121">
        <v>1</v>
      </c>
      <c r="C121" t="s">
        <v>127</v>
      </c>
      <c r="D121" t="s">
        <v>246</v>
      </c>
      <c r="E121" t="s">
        <v>246</v>
      </c>
      <c r="F121" t="s">
        <v>127</v>
      </c>
      <c r="G121" t="s">
        <v>424</v>
      </c>
      <c r="H121" t="s">
        <v>424</v>
      </c>
      <c r="I121" t="s">
        <v>424</v>
      </c>
      <c r="J121" t="s">
        <v>424</v>
      </c>
      <c r="K121" t="s">
        <v>425</v>
      </c>
      <c r="L121" t="s">
        <v>425</v>
      </c>
      <c r="M121" t="s">
        <v>424</v>
      </c>
      <c r="P121" t="s">
        <v>425</v>
      </c>
      <c r="R121" s="143">
        <v>44775</v>
      </c>
      <c r="S121" s="143">
        <v>44764</v>
      </c>
      <c r="T121" s="143">
        <v>44764</v>
      </c>
      <c r="U121" t="s">
        <v>100</v>
      </c>
      <c r="V121" s="144">
        <v>689263.18</v>
      </c>
      <c r="W121" s="145">
        <v>0.797766998828078</v>
      </c>
      <c r="X121" s="144">
        <v>863990.59</v>
      </c>
      <c r="Y121" s="144">
        <v>370217.15</v>
      </c>
      <c r="Z121" s="144">
        <v>5000</v>
      </c>
      <c r="AA121" s="144">
        <v>59813.13</v>
      </c>
      <c r="AB121" s="144">
        <v>350500</v>
      </c>
      <c r="AC121" s="144">
        <v>78460.31</v>
      </c>
      <c r="AD121" s="144">
        <v>863990.59</v>
      </c>
      <c r="AE121" s="144">
        <v>0</v>
      </c>
      <c r="AF121" s="144">
        <v>153160.48000000001</v>
      </c>
      <c r="AG121" s="144">
        <v>0</v>
      </c>
      <c r="AH121" s="144">
        <v>16715.09</v>
      </c>
      <c r="AI121" s="144">
        <v>350500</v>
      </c>
      <c r="AJ121" s="144">
        <v>52022.559999999998</v>
      </c>
      <c r="AK121" s="144">
        <v>572398.13</v>
      </c>
      <c r="AL121" s="144">
        <v>0</v>
      </c>
      <c r="AM121" s="144">
        <v>0</v>
      </c>
      <c r="AN121" s="144">
        <v>0</v>
      </c>
      <c r="AO121" s="144">
        <v>0</v>
      </c>
      <c r="AP121" s="144">
        <v>410294.28</v>
      </c>
      <c r="AQ121" s="144">
        <v>162103.85</v>
      </c>
      <c r="AR121" s="144">
        <v>0</v>
      </c>
      <c r="AS121" s="144">
        <v>291592.46000000002</v>
      </c>
    </row>
    <row r="122" spans="1:45" x14ac:dyDescent="0.25">
      <c r="A122">
        <v>177287</v>
      </c>
      <c r="B122">
        <v>0</v>
      </c>
      <c r="C122" t="s">
        <v>104</v>
      </c>
      <c r="D122" t="s">
        <v>249</v>
      </c>
      <c r="E122" t="s">
        <v>249</v>
      </c>
      <c r="F122" t="s">
        <v>104</v>
      </c>
      <c r="G122" t="s">
        <v>425</v>
      </c>
      <c r="H122" t="s">
        <v>425</v>
      </c>
      <c r="I122" t="s">
        <v>425</v>
      </c>
      <c r="J122" t="s">
        <v>425</v>
      </c>
      <c r="K122" t="s">
        <v>424</v>
      </c>
      <c r="L122" t="s">
        <v>425</v>
      </c>
      <c r="M122" t="s">
        <v>425</v>
      </c>
      <c r="N122" t="s">
        <v>425</v>
      </c>
      <c r="O122">
        <v>170901</v>
      </c>
      <c r="P122" t="s">
        <v>425</v>
      </c>
      <c r="R122" s="143">
        <v>44771</v>
      </c>
      <c r="S122" s="143">
        <v>44749</v>
      </c>
      <c r="T122" s="143">
        <v>44748</v>
      </c>
      <c r="U122" t="s">
        <v>100</v>
      </c>
      <c r="V122" s="144">
        <v>7197649.6500000004</v>
      </c>
      <c r="W122" s="145">
        <v>0.80857390708839905</v>
      </c>
      <c r="X122" s="144">
        <v>8901659.5600000005</v>
      </c>
      <c r="Y122" s="144">
        <v>4874357.0999999996</v>
      </c>
      <c r="Z122" s="144">
        <v>81164</v>
      </c>
      <c r="AA122" s="144">
        <v>1075328.1499999999</v>
      </c>
      <c r="AB122" s="144">
        <v>2010670</v>
      </c>
      <c r="AC122" s="144">
        <v>860140.31</v>
      </c>
      <c r="AD122" s="144">
        <v>8901659.5600000005</v>
      </c>
      <c r="AE122" s="144">
        <v>0</v>
      </c>
      <c r="AF122" s="144">
        <v>864262.77</v>
      </c>
      <c r="AG122" s="144">
        <v>9936.26</v>
      </c>
      <c r="AH122" s="144">
        <v>259500.77</v>
      </c>
      <c r="AI122" s="144">
        <v>2092233.76</v>
      </c>
      <c r="AJ122" s="144">
        <v>365714.52</v>
      </c>
      <c r="AK122" s="144">
        <v>3591648.08</v>
      </c>
      <c r="AL122" s="144">
        <v>590069.01879999996</v>
      </c>
      <c r="AM122" s="144">
        <v>91649.694000000003</v>
      </c>
      <c r="AN122" s="144">
        <v>51502.430203999997</v>
      </c>
      <c r="AO122" s="144">
        <v>986062.90619999997</v>
      </c>
      <c r="AP122" s="144">
        <v>1833564.4865000001</v>
      </c>
      <c r="AQ122" s="144">
        <v>0</v>
      </c>
      <c r="AR122" s="144">
        <v>38799.561019599998</v>
      </c>
      <c r="AS122" s="144">
        <v>5310011.4800000004</v>
      </c>
    </row>
    <row r="123" spans="1:45" x14ac:dyDescent="0.25">
      <c r="A123">
        <v>177288</v>
      </c>
      <c r="B123">
        <v>0</v>
      </c>
      <c r="C123" t="s">
        <v>124</v>
      </c>
      <c r="D123" t="s">
        <v>249</v>
      </c>
      <c r="E123" t="s">
        <v>249</v>
      </c>
      <c r="F123" t="s">
        <v>124</v>
      </c>
      <c r="G123" t="s">
        <v>425</v>
      </c>
      <c r="H123" t="s">
        <v>425</v>
      </c>
      <c r="I123" t="s">
        <v>425</v>
      </c>
      <c r="J123" t="s">
        <v>425</v>
      </c>
      <c r="K123" t="s">
        <v>424</v>
      </c>
      <c r="L123" t="s">
        <v>424</v>
      </c>
      <c r="M123" t="s">
        <v>424</v>
      </c>
      <c r="P123" t="s">
        <v>425</v>
      </c>
      <c r="R123" s="143">
        <v>44781</v>
      </c>
      <c r="S123" s="143">
        <v>44749</v>
      </c>
      <c r="T123" s="143">
        <v>44748</v>
      </c>
      <c r="U123" t="s">
        <v>100</v>
      </c>
      <c r="V123" s="144">
        <v>1624293.69</v>
      </c>
      <c r="W123" s="145">
        <v>0.78906369022052403</v>
      </c>
      <c r="X123" s="144">
        <v>2058507.71</v>
      </c>
      <c r="Y123" s="144">
        <v>1644023.33</v>
      </c>
      <c r="Z123" s="144">
        <v>47726.1</v>
      </c>
      <c r="AA123" s="144">
        <v>111428.24</v>
      </c>
      <c r="AB123" s="144">
        <v>73720.75</v>
      </c>
      <c r="AC123" s="144">
        <v>181609.29</v>
      </c>
      <c r="AD123" s="144">
        <v>2058507.71</v>
      </c>
      <c r="AE123" s="144">
        <v>0</v>
      </c>
      <c r="AF123" s="144">
        <v>884122.79</v>
      </c>
      <c r="AG123" s="144">
        <v>16256</v>
      </c>
      <c r="AH123" s="144">
        <v>52623.29</v>
      </c>
      <c r="AI123" s="144">
        <v>61153.72</v>
      </c>
      <c r="AJ123" s="144">
        <v>100186.28</v>
      </c>
      <c r="AK123" s="144">
        <v>1114342.08</v>
      </c>
      <c r="AL123" s="144">
        <v>76402.7</v>
      </c>
      <c r="AM123" s="144">
        <v>134033.09</v>
      </c>
      <c r="AN123" s="144">
        <v>333074.19</v>
      </c>
      <c r="AO123" s="144">
        <v>570832.1</v>
      </c>
      <c r="AP123" s="144">
        <v>0</v>
      </c>
      <c r="AQ123" s="144">
        <v>0</v>
      </c>
      <c r="AR123" s="144">
        <v>0</v>
      </c>
      <c r="AS123" s="144">
        <v>944165.63</v>
      </c>
    </row>
    <row r="124" spans="1:45" x14ac:dyDescent="0.25">
      <c r="A124">
        <v>177290</v>
      </c>
      <c r="B124">
        <v>0</v>
      </c>
      <c r="C124" t="s">
        <v>250</v>
      </c>
      <c r="D124" t="s">
        <v>249</v>
      </c>
      <c r="E124" t="s">
        <v>249</v>
      </c>
      <c r="F124" t="s">
        <v>251</v>
      </c>
      <c r="G124" t="s">
        <v>425</v>
      </c>
      <c r="H124" t="s">
        <v>425</v>
      </c>
      <c r="I124" t="s">
        <v>425</v>
      </c>
      <c r="J124" t="s">
        <v>425</v>
      </c>
      <c r="K124" t="s">
        <v>425</v>
      </c>
      <c r="L124" t="s">
        <v>424</v>
      </c>
      <c r="M124" t="s">
        <v>424</v>
      </c>
      <c r="N124" t="s">
        <v>425</v>
      </c>
      <c r="O124">
        <v>170856</v>
      </c>
      <c r="P124" t="s">
        <v>425</v>
      </c>
      <c r="R124" s="143">
        <v>44811</v>
      </c>
      <c r="S124" s="143">
        <v>44749</v>
      </c>
      <c r="T124" s="143">
        <v>44743</v>
      </c>
      <c r="U124" t="s">
        <v>100</v>
      </c>
      <c r="V124" s="144">
        <v>4003583.99</v>
      </c>
      <c r="W124" s="145">
        <v>0.782389786680873</v>
      </c>
      <c r="X124" s="144">
        <v>5117122</v>
      </c>
      <c r="Y124" s="144">
        <v>3717080</v>
      </c>
      <c r="Z124" s="144">
        <v>20000</v>
      </c>
      <c r="AA124" s="144">
        <v>824806</v>
      </c>
      <c r="AB124" s="144">
        <v>131144</v>
      </c>
      <c r="AC124" s="144">
        <v>424092</v>
      </c>
      <c r="AD124" s="144">
        <v>5117122</v>
      </c>
      <c r="AE124" s="144">
        <v>0</v>
      </c>
      <c r="AF124" s="144">
        <v>1689436.86</v>
      </c>
      <c r="AG124" s="144">
        <v>9479.15</v>
      </c>
      <c r="AH124" s="144">
        <v>312086.12</v>
      </c>
      <c r="AI124" s="144">
        <v>80293.289999999994</v>
      </c>
      <c r="AJ124" s="144">
        <v>208991.481</v>
      </c>
      <c r="AK124" s="144">
        <v>2300286.9010000001</v>
      </c>
      <c r="AL124" s="144">
        <v>0</v>
      </c>
      <c r="AM124" s="144">
        <v>0</v>
      </c>
      <c r="AN124" s="144">
        <v>745454.20299999998</v>
      </c>
      <c r="AO124" s="144">
        <v>534484.62699999998</v>
      </c>
      <c r="AP124" s="144">
        <v>0</v>
      </c>
      <c r="AQ124" s="144">
        <v>1020348.071</v>
      </c>
      <c r="AR124" s="144">
        <v>0</v>
      </c>
      <c r="AS124" s="144">
        <v>2816835.0989999999</v>
      </c>
    </row>
    <row r="125" spans="1:45" x14ac:dyDescent="0.25">
      <c r="A125">
        <v>177291</v>
      </c>
      <c r="B125">
        <v>0</v>
      </c>
      <c r="C125" t="s">
        <v>426</v>
      </c>
      <c r="D125" t="s">
        <v>249</v>
      </c>
      <c r="E125" t="s">
        <v>249</v>
      </c>
      <c r="F125" t="s">
        <v>107</v>
      </c>
      <c r="G125" t="s">
        <v>424</v>
      </c>
      <c r="H125" t="s">
        <v>424</v>
      </c>
      <c r="I125" t="s">
        <v>425</v>
      </c>
      <c r="J125" t="s">
        <v>425</v>
      </c>
      <c r="K125" t="s">
        <v>424</v>
      </c>
      <c r="L125" t="s">
        <v>424</v>
      </c>
      <c r="M125" t="s">
        <v>424</v>
      </c>
      <c r="P125" t="s">
        <v>425</v>
      </c>
      <c r="R125" s="143">
        <v>44781</v>
      </c>
      <c r="S125" s="143">
        <v>44749</v>
      </c>
      <c r="T125" s="143">
        <v>44748</v>
      </c>
      <c r="U125" t="s">
        <v>100</v>
      </c>
      <c r="V125" s="144">
        <v>575184.99</v>
      </c>
      <c r="W125" s="145">
        <v>0.77667876095440003</v>
      </c>
      <c r="X125" s="144">
        <v>740570</v>
      </c>
      <c r="Y125" s="144">
        <v>730570</v>
      </c>
      <c r="Z125" s="144">
        <v>0</v>
      </c>
      <c r="AA125" s="144">
        <v>0</v>
      </c>
      <c r="AB125" s="144">
        <v>0</v>
      </c>
      <c r="AC125" s="144">
        <v>10000</v>
      </c>
      <c r="AD125" s="144">
        <v>740570</v>
      </c>
      <c r="AE125" s="144">
        <v>0</v>
      </c>
      <c r="AF125" s="144">
        <v>419910.83332999999</v>
      </c>
      <c r="AG125" s="144">
        <v>0</v>
      </c>
      <c r="AH125" s="144">
        <v>0</v>
      </c>
      <c r="AI125" s="144">
        <v>0</v>
      </c>
      <c r="AJ125" s="144">
        <v>0</v>
      </c>
      <c r="AK125" s="144">
        <v>419910.83332999999</v>
      </c>
      <c r="AL125" s="144">
        <v>0</v>
      </c>
      <c r="AM125" s="144">
        <v>2981</v>
      </c>
      <c r="AN125" s="144">
        <v>332947.66667000001</v>
      </c>
      <c r="AO125" s="144">
        <v>83982.166670000006</v>
      </c>
      <c r="AP125" s="144">
        <v>0</v>
      </c>
      <c r="AQ125" s="144">
        <v>0</v>
      </c>
      <c r="AR125" s="144">
        <v>0</v>
      </c>
      <c r="AS125" s="144">
        <v>320659.16667000001</v>
      </c>
    </row>
    <row r="126" spans="1:45" x14ac:dyDescent="0.25">
      <c r="A126">
        <v>177292</v>
      </c>
      <c r="B126">
        <v>1</v>
      </c>
      <c r="C126" t="s">
        <v>252</v>
      </c>
      <c r="D126" t="s">
        <v>249</v>
      </c>
      <c r="E126" t="s">
        <v>249</v>
      </c>
      <c r="F126" t="s">
        <v>253</v>
      </c>
      <c r="G126" t="s">
        <v>424</v>
      </c>
      <c r="H126" t="s">
        <v>424</v>
      </c>
      <c r="I126" t="s">
        <v>425</v>
      </c>
      <c r="J126" t="s">
        <v>424</v>
      </c>
      <c r="K126" t="s">
        <v>424</v>
      </c>
      <c r="L126" t="s">
        <v>424</v>
      </c>
      <c r="M126" t="s">
        <v>424</v>
      </c>
      <c r="P126" t="s">
        <v>425</v>
      </c>
      <c r="R126" s="143">
        <v>44775</v>
      </c>
      <c r="S126" s="143">
        <v>44749</v>
      </c>
      <c r="T126" s="143">
        <v>44743</v>
      </c>
      <c r="U126" t="s">
        <v>100</v>
      </c>
      <c r="V126" s="144">
        <v>436932.49</v>
      </c>
      <c r="W126" s="145">
        <v>0.86225897420717201</v>
      </c>
      <c r="X126" s="144">
        <v>506730</v>
      </c>
      <c r="Y126" s="144">
        <v>239642</v>
      </c>
      <c r="Z126" s="144">
        <v>71795</v>
      </c>
      <c r="AA126" s="144">
        <v>107293</v>
      </c>
      <c r="AB126" s="144">
        <v>25000</v>
      </c>
      <c r="AC126" s="144">
        <v>63000</v>
      </c>
      <c r="AD126" s="144">
        <v>506730</v>
      </c>
      <c r="AE126" s="144">
        <v>0</v>
      </c>
      <c r="AF126" s="144">
        <v>163414.56</v>
      </c>
      <c r="AG126" s="144">
        <v>3105</v>
      </c>
      <c r="AH126" s="144">
        <v>20748.78</v>
      </c>
      <c r="AI126" s="144">
        <v>71873</v>
      </c>
      <c r="AJ126" s="144">
        <v>0</v>
      </c>
      <c r="AK126" s="144">
        <v>259141.34</v>
      </c>
      <c r="AL126" s="144">
        <v>0</v>
      </c>
      <c r="AM126" s="144">
        <v>0</v>
      </c>
      <c r="AN126" s="144">
        <v>259141.34</v>
      </c>
      <c r="AO126" s="144">
        <v>0</v>
      </c>
      <c r="AP126" s="144">
        <v>0</v>
      </c>
      <c r="AQ126" s="144">
        <v>0</v>
      </c>
      <c r="AR126" s="144">
        <v>0</v>
      </c>
      <c r="AS126" s="144">
        <v>247588.66</v>
      </c>
    </row>
    <row r="127" spans="1:45" x14ac:dyDescent="0.25">
      <c r="A127">
        <v>177301</v>
      </c>
      <c r="B127">
        <v>0</v>
      </c>
      <c r="C127" t="s">
        <v>138</v>
      </c>
      <c r="D127" t="s">
        <v>249</v>
      </c>
      <c r="E127" t="s">
        <v>249</v>
      </c>
      <c r="F127" t="s">
        <v>139</v>
      </c>
      <c r="G127" t="s">
        <v>424</v>
      </c>
      <c r="H127" t="s">
        <v>424</v>
      </c>
      <c r="I127" t="s">
        <v>425</v>
      </c>
      <c r="J127" t="s">
        <v>424</v>
      </c>
      <c r="K127" t="s">
        <v>424</v>
      </c>
      <c r="L127" t="s">
        <v>424</v>
      </c>
      <c r="M127" t="s">
        <v>424</v>
      </c>
      <c r="P127" t="s">
        <v>425</v>
      </c>
      <c r="R127" s="143">
        <v>44792</v>
      </c>
      <c r="S127" s="143">
        <v>44749</v>
      </c>
      <c r="T127" s="143">
        <v>44748</v>
      </c>
      <c r="U127" t="s">
        <v>100</v>
      </c>
      <c r="V127" s="144">
        <v>1170164</v>
      </c>
      <c r="W127" s="145">
        <v>1</v>
      </c>
      <c r="X127" s="144">
        <v>1170164</v>
      </c>
      <c r="Y127" s="144">
        <v>326300</v>
      </c>
      <c r="Z127" s="144">
        <v>0</v>
      </c>
      <c r="AA127" s="144">
        <v>843864</v>
      </c>
      <c r="AB127" s="144">
        <v>0</v>
      </c>
      <c r="AC127" s="144">
        <v>0</v>
      </c>
      <c r="AD127" s="144">
        <v>1170164</v>
      </c>
      <c r="AE127" s="144">
        <v>0</v>
      </c>
      <c r="AF127" s="144">
        <v>277381.77</v>
      </c>
      <c r="AG127" s="144">
        <v>0</v>
      </c>
      <c r="AH127" s="144">
        <v>259183.9</v>
      </c>
      <c r="AI127" s="144">
        <v>5558</v>
      </c>
      <c r="AJ127" s="144">
        <v>0</v>
      </c>
      <c r="AK127" s="144">
        <v>542123.67000000004</v>
      </c>
      <c r="AL127" s="144">
        <v>0</v>
      </c>
      <c r="AM127" s="144">
        <v>0</v>
      </c>
      <c r="AN127" s="144">
        <v>542123.67000000004</v>
      </c>
      <c r="AO127" s="144">
        <v>0</v>
      </c>
      <c r="AP127" s="144">
        <v>0</v>
      </c>
      <c r="AQ127" s="144">
        <v>0</v>
      </c>
      <c r="AR127" s="144">
        <v>0</v>
      </c>
      <c r="AS127" s="144">
        <v>628040.32999999996</v>
      </c>
    </row>
    <row r="128" spans="1:45" x14ac:dyDescent="0.25">
      <c r="A128">
        <v>177305</v>
      </c>
      <c r="B128">
        <v>0</v>
      </c>
      <c r="C128" t="s">
        <v>254</v>
      </c>
      <c r="D128" t="s">
        <v>246</v>
      </c>
      <c r="E128" t="s">
        <v>246</v>
      </c>
      <c r="F128" t="s">
        <v>255</v>
      </c>
      <c r="G128" t="s">
        <v>425</v>
      </c>
      <c r="H128" t="s">
        <v>425</v>
      </c>
      <c r="I128" t="s">
        <v>425</v>
      </c>
      <c r="J128" t="s">
        <v>425</v>
      </c>
      <c r="K128" t="s">
        <v>425</v>
      </c>
      <c r="L128" t="s">
        <v>425</v>
      </c>
      <c r="M128" t="s">
        <v>425</v>
      </c>
      <c r="P128" t="s">
        <v>425</v>
      </c>
      <c r="R128" s="143">
        <v>44775</v>
      </c>
      <c r="S128" s="143">
        <v>44764</v>
      </c>
      <c r="T128" s="143">
        <v>44764</v>
      </c>
      <c r="U128" t="s">
        <v>100</v>
      </c>
      <c r="V128" s="144">
        <v>1050530.99</v>
      </c>
      <c r="W128" s="145">
        <v>0.74885375649035002</v>
      </c>
      <c r="X128" s="144">
        <v>1402852</v>
      </c>
      <c r="Y128" s="144">
        <v>968654.58</v>
      </c>
      <c r="Z128" s="144">
        <v>12000</v>
      </c>
      <c r="AA128" s="144">
        <v>373819.52</v>
      </c>
      <c r="AB128" s="144">
        <v>22377.9</v>
      </c>
      <c r="AC128" s="144">
        <v>26000</v>
      </c>
      <c r="AD128" s="144">
        <v>1402852</v>
      </c>
      <c r="AE128" s="144">
        <v>0</v>
      </c>
      <c r="AF128" s="144">
        <v>252273.38</v>
      </c>
      <c r="AG128" s="144">
        <v>5348</v>
      </c>
      <c r="AH128" s="144">
        <v>244399.52</v>
      </c>
      <c r="AI128" s="144">
        <v>22377.9</v>
      </c>
      <c r="AJ128" s="144">
        <v>16996</v>
      </c>
      <c r="AK128" s="144">
        <v>541394.80000000005</v>
      </c>
      <c r="AL128" s="144">
        <v>21981.37</v>
      </c>
      <c r="AM128" s="144">
        <v>44049.120000000003</v>
      </c>
      <c r="AN128" s="144">
        <v>183491.49</v>
      </c>
      <c r="AO128" s="144">
        <v>139539.76999999999</v>
      </c>
      <c r="AP128" s="144">
        <v>79425.06</v>
      </c>
      <c r="AQ128" s="144">
        <v>20421.060000000001</v>
      </c>
      <c r="AR128" s="144">
        <v>52486.93</v>
      </c>
      <c r="AS128" s="144">
        <v>861457.2</v>
      </c>
    </row>
    <row r="129" spans="1:45" x14ac:dyDescent="0.25">
      <c r="A129">
        <v>177457</v>
      </c>
      <c r="B129">
        <v>1</v>
      </c>
      <c r="C129" t="s">
        <v>189</v>
      </c>
      <c r="D129" t="s">
        <v>211</v>
      </c>
      <c r="E129" t="s">
        <v>211</v>
      </c>
      <c r="F129" t="s">
        <v>256</v>
      </c>
      <c r="G129" t="s">
        <v>424</v>
      </c>
      <c r="H129" t="s">
        <v>424</v>
      </c>
      <c r="I129" t="s">
        <v>424</v>
      </c>
      <c r="J129" t="s">
        <v>424</v>
      </c>
      <c r="K129" t="s">
        <v>424</v>
      </c>
      <c r="L129" t="s">
        <v>424</v>
      </c>
      <c r="M129" t="s">
        <v>425</v>
      </c>
      <c r="P129" t="s">
        <v>425</v>
      </c>
      <c r="R129" s="143">
        <v>44775</v>
      </c>
      <c r="S129" s="143">
        <v>44734</v>
      </c>
      <c r="T129" s="143">
        <v>44724</v>
      </c>
      <c r="U129" t="s">
        <v>100</v>
      </c>
      <c r="V129" s="144">
        <v>60565.01</v>
      </c>
      <c r="W129" s="145">
        <v>0.77231586330017898</v>
      </c>
      <c r="X129" s="144">
        <v>78420</v>
      </c>
      <c r="Y129" s="144">
        <v>10250</v>
      </c>
      <c r="Z129" s="144">
        <v>29100</v>
      </c>
      <c r="AA129" s="144">
        <v>32860</v>
      </c>
      <c r="AB129" s="144">
        <v>0</v>
      </c>
      <c r="AC129" s="144">
        <v>6210</v>
      </c>
      <c r="AD129" s="144">
        <v>78420</v>
      </c>
      <c r="AE129" s="144">
        <v>0</v>
      </c>
      <c r="AF129" s="144">
        <v>6041.65</v>
      </c>
      <c r="AG129" s="144">
        <v>20492.5</v>
      </c>
      <c r="AH129" s="144">
        <v>10110</v>
      </c>
      <c r="AI129" s="144">
        <v>0</v>
      </c>
      <c r="AJ129" s="144">
        <v>0</v>
      </c>
      <c r="AK129" s="144">
        <v>36644.15</v>
      </c>
      <c r="AL129" s="144">
        <v>0</v>
      </c>
      <c r="AM129" s="144">
        <v>0</v>
      </c>
      <c r="AN129" s="144">
        <v>0</v>
      </c>
      <c r="AO129" s="144">
        <v>0</v>
      </c>
      <c r="AP129" s="144">
        <v>0</v>
      </c>
      <c r="AQ129" s="144">
        <v>0</v>
      </c>
      <c r="AR129" s="144">
        <v>36644.15</v>
      </c>
      <c r="AS129" s="144">
        <v>41775.85</v>
      </c>
    </row>
    <row r="130" spans="1:45" x14ac:dyDescent="0.25">
      <c r="A130">
        <v>177460</v>
      </c>
      <c r="B130">
        <v>0</v>
      </c>
      <c r="C130" t="s">
        <v>175</v>
      </c>
      <c r="D130" t="s">
        <v>257</v>
      </c>
      <c r="E130" t="s">
        <v>257</v>
      </c>
      <c r="F130" t="s">
        <v>175</v>
      </c>
      <c r="G130" t="s">
        <v>424</v>
      </c>
      <c r="H130" t="s">
        <v>424</v>
      </c>
      <c r="I130" t="s">
        <v>424</v>
      </c>
      <c r="J130" t="s">
        <v>425</v>
      </c>
      <c r="K130" t="s">
        <v>425</v>
      </c>
      <c r="L130" t="s">
        <v>424</v>
      </c>
      <c r="M130" t="s">
        <v>424</v>
      </c>
      <c r="P130" t="s">
        <v>425</v>
      </c>
      <c r="R130" s="143">
        <v>44788</v>
      </c>
      <c r="S130" s="143">
        <v>44783</v>
      </c>
      <c r="T130" s="143">
        <v>44783</v>
      </c>
      <c r="U130" t="s">
        <v>100</v>
      </c>
      <c r="V130" s="144">
        <v>1113824.99</v>
      </c>
      <c r="W130" s="145">
        <v>0.80459673906526397</v>
      </c>
      <c r="X130" s="144">
        <v>1384327</v>
      </c>
      <c r="Y130" s="144">
        <v>975849</v>
      </c>
      <c r="Z130" s="144">
        <v>21214</v>
      </c>
      <c r="AA130" s="144">
        <v>341764</v>
      </c>
      <c r="AB130" s="144">
        <v>15500</v>
      </c>
      <c r="AC130" s="144">
        <v>30000</v>
      </c>
      <c r="AD130" s="144">
        <v>1384327</v>
      </c>
      <c r="AE130" s="144">
        <v>0</v>
      </c>
      <c r="AF130" s="144">
        <v>436346.66</v>
      </c>
      <c r="AG130" s="144">
        <v>3408.16</v>
      </c>
      <c r="AH130" s="144">
        <v>187682.19</v>
      </c>
      <c r="AI130" s="144">
        <v>9100</v>
      </c>
      <c r="AJ130" s="144">
        <v>5519.68</v>
      </c>
      <c r="AK130" s="144">
        <v>642056.68999999994</v>
      </c>
      <c r="AL130" s="144">
        <v>0</v>
      </c>
      <c r="AM130" s="144">
        <v>0</v>
      </c>
      <c r="AN130" s="144">
        <v>0</v>
      </c>
      <c r="AO130" s="144">
        <v>628976.46</v>
      </c>
      <c r="AP130" s="144">
        <v>0</v>
      </c>
      <c r="AQ130" s="144">
        <v>13080.23</v>
      </c>
      <c r="AR130" s="144">
        <v>0</v>
      </c>
      <c r="AS130" s="144">
        <v>742270.31</v>
      </c>
    </row>
    <row r="131" spans="1:45" x14ac:dyDescent="0.25">
      <c r="A131">
        <v>177464</v>
      </c>
      <c r="B131">
        <v>0</v>
      </c>
      <c r="C131" t="s">
        <v>258</v>
      </c>
      <c r="D131" t="s">
        <v>257</v>
      </c>
      <c r="E131" t="s">
        <v>257</v>
      </c>
      <c r="F131" t="s">
        <v>259</v>
      </c>
      <c r="G131" t="s">
        <v>425</v>
      </c>
      <c r="H131" t="s">
        <v>425</v>
      </c>
      <c r="I131" t="s">
        <v>425</v>
      </c>
      <c r="J131" t="s">
        <v>425</v>
      </c>
      <c r="K131" t="s">
        <v>425</v>
      </c>
      <c r="L131" t="s">
        <v>424</v>
      </c>
      <c r="M131" t="s">
        <v>424</v>
      </c>
      <c r="N131" t="s">
        <v>425</v>
      </c>
      <c r="O131">
        <v>172237</v>
      </c>
      <c r="P131" t="s">
        <v>425</v>
      </c>
      <c r="R131" s="143">
        <v>44851</v>
      </c>
      <c r="S131" s="143">
        <v>44783</v>
      </c>
      <c r="T131" s="143">
        <v>44783</v>
      </c>
      <c r="U131" t="s">
        <v>100</v>
      </c>
      <c r="V131" s="144">
        <v>1422960.84</v>
      </c>
      <c r="W131" s="145">
        <v>0.80656693468854501</v>
      </c>
      <c r="X131" s="144">
        <v>1764219.16</v>
      </c>
      <c r="Y131" s="144">
        <v>930690.47</v>
      </c>
      <c r="Z131" s="144">
        <v>44089</v>
      </c>
      <c r="AA131" s="144">
        <v>629056.4</v>
      </c>
      <c r="AB131" s="144">
        <v>0</v>
      </c>
      <c r="AC131" s="144">
        <v>160383.29</v>
      </c>
      <c r="AD131" s="144">
        <v>1764219.16</v>
      </c>
      <c r="AE131" s="144">
        <v>0</v>
      </c>
      <c r="AF131" s="144">
        <v>414840.08</v>
      </c>
      <c r="AG131" s="144">
        <v>12676.35</v>
      </c>
      <c r="AH131" s="144">
        <v>196791.98</v>
      </c>
      <c r="AI131" s="144">
        <v>0</v>
      </c>
      <c r="AJ131" s="144">
        <v>62530.86</v>
      </c>
      <c r="AK131" s="144">
        <v>686839.27</v>
      </c>
      <c r="AL131" s="144">
        <v>153678.26500000001</v>
      </c>
      <c r="AM131" s="144">
        <v>72489.623000000007</v>
      </c>
      <c r="AN131" s="144">
        <v>99887.63</v>
      </c>
      <c r="AO131" s="144">
        <v>289909.19900000002</v>
      </c>
      <c r="AP131" s="144">
        <v>0</v>
      </c>
      <c r="AQ131" s="144">
        <v>70874.569000000003</v>
      </c>
      <c r="AR131" s="144">
        <v>0</v>
      </c>
      <c r="AS131" s="144">
        <v>1077379.8899999999</v>
      </c>
    </row>
    <row r="132" spans="1:45" x14ac:dyDescent="0.25">
      <c r="A132">
        <v>177465</v>
      </c>
      <c r="B132">
        <v>0</v>
      </c>
      <c r="C132" t="s">
        <v>261</v>
      </c>
      <c r="D132" t="s">
        <v>260</v>
      </c>
      <c r="E132" t="s">
        <v>260</v>
      </c>
      <c r="F132" t="s">
        <v>261</v>
      </c>
      <c r="G132" t="s">
        <v>425</v>
      </c>
      <c r="H132" t="s">
        <v>425</v>
      </c>
      <c r="I132" t="s">
        <v>425</v>
      </c>
      <c r="J132" t="s">
        <v>425</v>
      </c>
      <c r="K132" t="s">
        <v>425</v>
      </c>
      <c r="L132" t="s">
        <v>425</v>
      </c>
      <c r="M132" t="s">
        <v>425</v>
      </c>
      <c r="N132" t="s">
        <v>425</v>
      </c>
      <c r="O132">
        <v>170833</v>
      </c>
      <c r="P132" t="s">
        <v>425</v>
      </c>
      <c r="R132" s="143">
        <v>44781</v>
      </c>
      <c r="S132" s="143">
        <v>44781</v>
      </c>
      <c r="T132" s="143">
        <v>44775</v>
      </c>
      <c r="U132" t="s">
        <v>100</v>
      </c>
      <c r="V132" s="144">
        <v>1655227.27</v>
      </c>
      <c r="W132" s="145">
        <v>0.746682189809738</v>
      </c>
      <c r="X132" s="144">
        <v>2216776.15</v>
      </c>
      <c r="Y132" s="144">
        <v>1544273</v>
      </c>
      <c r="Z132" s="144">
        <v>27750</v>
      </c>
      <c r="AA132" s="144">
        <v>448808</v>
      </c>
      <c r="AB132" s="144">
        <v>0</v>
      </c>
      <c r="AC132" s="144">
        <v>195945.15</v>
      </c>
      <c r="AD132" s="144">
        <v>2216776.15</v>
      </c>
      <c r="AE132" s="144">
        <v>0</v>
      </c>
      <c r="AF132" s="144">
        <v>866835.35</v>
      </c>
      <c r="AG132" s="144">
        <v>2165.36</v>
      </c>
      <c r="AH132" s="144">
        <v>37078.89</v>
      </c>
      <c r="AI132" s="144">
        <v>0</v>
      </c>
      <c r="AJ132" s="144">
        <v>80991.39</v>
      </c>
      <c r="AK132" s="144">
        <v>987070.99</v>
      </c>
      <c r="AL132" s="144">
        <v>127772.98</v>
      </c>
      <c r="AM132" s="144">
        <v>80641.11</v>
      </c>
      <c r="AN132" s="144">
        <v>67271.539999999994</v>
      </c>
      <c r="AO132" s="144">
        <v>272625.44</v>
      </c>
      <c r="AP132" s="144">
        <v>111954.56</v>
      </c>
      <c r="AQ132" s="144">
        <v>263617.86</v>
      </c>
      <c r="AR132" s="144">
        <v>63187.5</v>
      </c>
      <c r="AS132" s="144">
        <v>1229705.1599999999</v>
      </c>
    </row>
    <row r="133" spans="1:45" x14ac:dyDescent="0.25">
      <c r="A133">
        <v>177466</v>
      </c>
      <c r="B133">
        <v>0</v>
      </c>
      <c r="C133" t="s">
        <v>262</v>
      </c>
      <c r="D133" t="s">
        <v>260</v>
      </c>
      <c r="E133" t="s">
        <v>260</v>
      </c>
      <c r="F133" t="s">
        <v>262</v>
      </c>
      <c r="G133" t="s">
        <v>424</v>
      </c>
      <c r="H133" t="s">
        <v>424</v>
      </c>
      <c r="I133" t="s">
        <v>424</v>
      </c>
      <c r="J133" t="s">
        <v>424</v>
      </c>
      <c r="K133" t="s">
        <v>424</v>
      </c>
      <c r="L133" t="s">
        <v>425</v>
      </c>
      <c r="M133" t="s">
        <v>424</v>
      </c>
      <c r="P133" t="s">
        <v>425</v>
      </c>
      <c r="R133" s="143">
        <v>44781</v>
      </c>
      <c r="S133" s="143">
        <v>44781</v>
      </c>
      <c r="T133" s="143">
        <v>44775</v>
      </c>
      <c r="U133" t="s">
        <v>100</v>
      </c>
      <c r="V133" s="144">
        <v>2371676.62</v>
      </c>
      <c r="W133" s="145">
        <v>0.75006180393720001</v>
      </c>
      <c r="X133" s="144">
        <v>3161974.93</v>
      </c>
      <c r="Y133" s="144">
        <v>1126033.42</v>
      </c>
      <c r="Z133" s="144">
        <v>13550</v>
      </c>
      <c r="AA133" s="144">
        <v>1448600</v>
      </c>
      <c r="AB133" s="144">
        <v>556691.51</v>
      </c>
      <c r="AC133" s="144">
        <v>17100</v>
      </c>
      <c r="AD133" s="144">
        <v>3161974.93</v>
      </c>
      <c r="AE133" s="144">
        <v>0</v>
      </c>
      <c r="AF133" s="144">
        <v>252711.1</v>
      </c>
      <c r="AG133" s="144">
        <v>645.54999999999995</v>
      </c>
      <c r="AH133" s="144">
        <v>811132.7</v>
      </c>
      <c r="AI133" s="144">
        <v>376364.75</v>
      </c>
      <c r="AJ133" s="144">
        <v>11105.47</v>
      </c>
      <c r="AK133" s="144">
        <v>1451959.57</v>
      </c>
      <c r="AL133" s="144">
        <v>0</v>
      </c>
      <c r="AM133" s="144">
        <v>0</v>
      </c>
      <c r="AN133" s="144">
        <v>0</v>
      </c>
      <c r="AO133" s="144">
        <v>0</v>
      </c>
      <c r="AP133" s="144">
        <v>1451959.57</v>
      </c>
      <c r="AQ133" s="144">
        <v>0</v>
      </c>
      <c r="AR133" s="144">
        <v>0</v>
      </c>
      <c r="AS133" s="144">
        <v>1710015.36</v>
      </c>
    </row>
    <row r="134" spans="1:45" x14ac:dyDescent="0.25">
      <c r="A134">
        <v>177467</v>
      </c>
      <c r="B134">
        <v>0</v>
      </c>
      <c r="C134" t="s">
        <v>160</v>
      </c>
      <c r="D134" t="s">
        <v>260</v>
      </c>
      <c r="E134" t="s">
        <v>260</v>
      </c>
      <c r="F134" t="s">
        <v>160</v>
      </c>
      <c r="G134" t="s">
        <v>424</v>
      </c>
      <c r="H134" t="s">
        <v>424</v>
      </c>
      <c r="I134" t="s">
        <v>424</v>
      </c>
      <c r="J134" t="s">
        <v>424</v>
      </c>
      <c r="K134" t="s">
        <v>424</v>
      </c>
      <c r="L134" t="s">
        <v>425</v>
      </c>
      <c r="M134" t="s">
        <v>424</v>
      </c>
      <c r="P134" t="s">
        <v>425</v>
      </c>
      <c r="R134" s="143">
        <v>44781</v>
      </c>
      <c r="S134" s="143">
        <v>44781</v>
      </c>
      <c r="T134" s="143">
        <v>44781</v>
      </c>
      <c r="U134" t="s">
        <v>100</v>
      </c>
      <c r="V134" s="144">
        <v>1143948.93</v>
      </c>
      <c r="W134" s="145">
        <v>0.91486536975138799</v>
      </c>
      <c r="X134" s="144">
        <v>1250401.3899999999</v>
      </c>
      <c r="Y134" s="144">
        <v>252287.82</v>
      </c>
      <c r="Z134" s="144">
        <v>6094.79</v>
      </c>
      <c r="AA134" s="144">
        <v>57536.14</v>
      </c>
      <c r="AB134" s="144">
        <v>883382.64</v>
      </c>
      <c r="AC134" s="144">
        <v>51100</v>
      </c>
      <c r="AD134" s="144">
        <v>1250401.3899999999</v>
      </c>
      <c r="AE134" s="144">
        <v>0</v>
      </c>
      <c r="AF134" s="144">
        <v>127658.72</v>
      </c>
      <c r="AG134" s="144">
        <v>2844.79</v>
      </c>
      <c r="AH134" s="144">
        <v>49208.47</v>
      </c>
      <c r="AI134" s="144">
        <v>883382.64</v>
      </c>
      <c r="AJ134" s="144">
        <v>7944.36</v>
      </c>
      <c r="AK134" s="144">
        <v>1071038.98</v>
      </c>
      <c r="AL134" s="144">
        <v>0</v>
      </c>
      <c r="AM134" s="144">
        <v>0</v>
      </c>
      <c r="AN134" s="144">
        <v>0</v>
      </c>
      <c r="AO134" s="144">
        <v>0</v>
      </c>
      <c r="AP134" s="144">
        <v>1071038.98</v>
      </c>
      <c r="AQ134" s="144">
        <v>0</v>
      </c>
      <c r="AR134" s="144">
        <v>0</v>
      </c>
      <c r="AS134" s="144">
        <v>179362.41</v>
      </c>
    </row>
    <row r="135" spans="1:45" x14ac:dyDescent="0.25">
      <c r="A135">
        <v>177468</v>
      </c>
      <c r="B135">
        <v>0</v>
      </c>
      <c r="C135" t="s">
        <v>263</v>
      </c>
      <c r="D135" t="s">
        <v>260</v>
      </c>
      <c r="E135" t="s">
        <v>260</v>
      </c>
      <c r="F135" t="s">
        <v>263</v>
      </c>
      <c r="G135" t="s">
        <v>424</v>
      </c>
      <c r="H135" t="s">
        <v>424</v>
      </c>
      <c r="I135" t="s">
        <v>424</v>
      </c>
      <c r="J135" t="s">
        <v>424</v>
      </c>
      <c r="K135" t="s">
        <v>424</v>
      </c>
      <c r="L135" t="s">
        <v>425</v>
      </c>
      <c r="M135" t="s">
        <v>424</v>
      </c>
      <c r="P135" t="s">
        <v>425</v>
      </c>
      <c r="R135" s="143">
        <v>44781</v>
      </c>
      <c r="S135" s="143">
        <v>44781</v>
      </c>
      <c r="T135" s="143">
        <v>44775</v>
      </c>
      <c r="U135" t="s">
        <v>100</v>
      </c>
      <c r="V135" s="144">
        <v>2175159.37</v>
      </c>
      <c r="W135" s="145">
        <v>0.85349276602910396</v>
      </c>
      <c r="X135" s="144">
        <v>2548538.73</v>
      </c>
      <c r="Y135" s="144">
        <v>651648.31999999995</v>
      </c>
      <c r="Z135" s="144">
        <v>0</v>
      </c>
      <c r="AA135" s="144">
        <v>134345.62</v>
      </c>
      <c r="AB135" s="144">
        <v>1626340</v>
      </c>
      <c r="AC135" s="144">
        <v>136204.79</v>
      </c>
      <c r="AD135" s="144">
        <v>2548538.73</v>
      </c>
      <c r="AE135" s="144">
        <v>0</v>
      </c>
      <c r="AF135" s="144">
        <v>121922.71</v>
      </c>
      <c r="AG135" s="144">
        <v>0</v>
      </c>
      <c r="AH135" s="144">
        <v>89677.86</v>
      </c>
      <c r="AI135" s="144">
        <v>375342.12</v>
      </c>
      <c r="AJ135" s="144">
        <v>67995.38</v>
      </c>
      <c r="AK135" s="144">
        <v>654938.06999999995</v>
      </c>
      <c r="AL135" s="144">
        <v>0</v>
      </c>
      <c r="AM135" s="144">
        <v>0</v>
      </c>
      <c r="AN135" s="144">
        <v>0</v>
      </c>
      <c r="AO135" s="144">
        <v>0</v>
      </c>
      <c r="AP135" s="144">
        <v>654938.06999999995</v>
      </c>
      <c r="AQ135" s="144">
        <v>0</v>
      </c>
      <c r="AR135" s="144">
        <v>0</v>
      </c>
      <c r="AS135" s="144">
        <v>1893600.66</v>
      </c>
    </row>
    <row r="136" spans="1:45" x14ac:dyDescent="0.25">
      <c r="A136">
        <v>177470</v>
      </c>
      <c r="B136">
        <v>0</v>
      </c>
      <c r="C136" t="s">
        <v>155</v>
      </c>
      <c r="D136" t="s">
        <v>260</v>
      </c>
      <c r="E136" t="s">
        <v>260</v>
      </c>
      <c r="F136" t="s">
        <v>155</v>
      </c>
      <c r="G136" t="s">
        <v>424</v>
      </c>
      <c r="H136" t="s">
        <v>424</v>
      </c>
      <c r="I136" t="s">
        <v>424</v>
      </c>
      <c r="J136" t="s">
        <v>425</v>
      </c>
      <c r="K136" t="s">
        <v>424</v>
      </c>
      <c r="L136" t="s">
        <v>424</v>
      </c>
      <c r="M136" t="s">
        <v>424</v>
      </c>
      <c r="N136" t="s">
        <v>425</v>
      </c>
      <c r="O136">
        <v>170819</v>
      </c>
      <c r="P136" t="s">
        <v>425</v>
      </c>
      <c r="R136" s="143">
        <v>44781</v>
      </c>
      <c r="S136" s="143">
        <v>44781</v>
      </c>
      <c r="T136" s="143">
        <v>44781</v>
      </c>
      <c r="U136" t="s">
        <v>100</v>
      </c>
      <c r="V136" s="144">
        <v>231580.33</v>
      </c>
      <c r="W136" s="145">
        <v>0.84375177162844095</v>
      </c>
      <c r="X136" s="144">
        <v>274465</v>
      </c>
      <c r="Y136" s="144">
        <v>195138</v>
      </c>
      <c r="Z136" s="144">
        <v>404</v>
      </c>
      <c r="AA136" s="144">
        <v>51789</v>
      </c>
      <c r="AB136" s="144">
        <v>0</v>
      </c>
      <c r="AC136" s="144">
        <v>27134</v>
      </c>
      <c r="AD136" s="144">
        <v>274465</v>
      </c>
      <c r="AE136" s="144">
        <v>0</v>
      </c>
      <c r="AF136" s="144">
        <v>54690.38</v>
      </c>
      <c r="AG136" s="144">
        <v>133.1</v>
      </c>
      <c r="AH136" s="144">
        <v>14757.82</v>
      </c>
      <c r="AI136" s="144">
        <v>0</v>
      </c>
      <c r="AJ136" s="144">
        <v>12109.32</v>
      </c>
      <c r="AK136" s="144">
        <v>81690.62</v>
      </c>
      <c r="AL136" s="144">
        <v>0</v>
      </c>
      <c r="AM136" s="144">
        <v>0</v>
      </c>
      <c r="AN136" s="144">
        <v>0</v>
      </c>
      <c r="AO136" s="144">
        <v>81690.62</v>
      </c>
      <c r="AP136" s="144">
        <v>0</v>
      </c>
      <c r="AQ136" s="144">
        <v>0</v>
      </c>
      <c r="AR136" s="144">
        <v>0</v>
      </c>
      <c r="AS136" s="144">
        <v>192774.38</v>
      </c>
    </row>
    <row r="137" spans="1:45" x14ac:dyDescent="0.25">
      <c r="A137">
        <v>177471</v>
      </c>
      <c r="B137">
        <v>0</v>
      </c>
      <c r="C137" t="s">
        <v>264</v>
      </c>
      <c r="D137" t="s">
        <v>260</v>
      </c>
      <c r="E137" t="s">
        <v>260</v>
      </c>
      <c r="F137" t="s">
        <v>265</v>
      </c>
      <c r="G137" t="s">
        <v>424</v>
      </c>
      <c r="H137" t="s">
        <v>424</v>
      </c>
      <c r="I137" t="s">
        <v>424</v>
      </c>
      <c r="J137" t="s">
        <v>424</v>
      </c>
      <c r="K137" t="s">
        <v>425</v>
      </c>
      <c r="L137" t="s">
        <v>424</v>
      </c>
      <c r="M137" t="s">
        <v>424</v>
      </c>
      <c r="P137" t="s">
        <v>425</v>
      </c>
      <c r="R137" s="143">
        <v>44803</v>
      </c>
      <c r="S137" s="143">
        <v>44781</v>
      </c>
      <c r="T137" s="143">
        <v>44770</v>
      </c>
      <c r="U137" t="s">
        <v>100</v>
      </c>
      <c r="V137" s="144">
        <v>300685.86</v>
      </c>
      <c r="W137" s="145">
        <v>0.90088212701830905</v>
      </c>
      <c r="X137" s="144">
        <v>333768.26</v>
      </c>
      <c r="Y137" s="144">
        <v>178747.62</v>
      </c>
      <c r="Z137" s="144">
        <v>10395</v>
      </c>
      <c r="AA137" s="144">
        <v>114283.07</v>
      </c>
      <c r="AB137" s="144">
        <v>0</v>
      </c>
      <c r="AC137" s="144">
        <v>30342.57</v>
      </c>
      <c r="AD137" s="144">
        <v>333768.26</v>
      </c>
      <c r="AE137" s="144">
        <v>0</v>
      </c>
      <c r="AF137" s="144">
        <v>120278.67</v>
      </c>
      <c r="AG137" s="144">
        <v>195</v>
      </c>
      <c r="AH137" s="144">
        <v>1259.27</v>
      </c>
      <c r="AI137" s="144">
        <v>0</v>
      </c>
      <c r="AJ137" s="144">
        <v>0</v>
      </c>
      <c r="AK137" s="144">
        <v>121732.94</v>
      </c>
      <c r="AL137" s="144">
        <v>0</v>
      </c>
      <c r="AM137" s="144">
        <v>0</v>
      </c>
      <c r="AN137" s="144">
        <v>0</v>
      </c>
      <c r="AO137" s="144">
        <v>0</v>
      </c>
      <c r="AP137" s="144">
        <v>0</v>
      </c>
      <c r="AQ137" s="144">
        <v>121732.94</v>
      </c>
      <c r="AR137" s="144">
        <v>0</v>
      </c>
      <c r="AS137" s="144">
        <v>212035.32</v>
      </c>
    </row>
    <row r="138" spans="1:45" x14ac:dyDescent="0.25">
      <c r="A138">
        <v>177472</v>
      </c>
      <c r="B138">
        <v>0</v>
      </c>
      <c r="C138" t="s">
        <v>266</v>
      </c>
      <c r="D138" t="s">
        <v>257</v>
      </c>
      <c r="E138" t="s">
        <v>257</v>
      </c>
      <c r="F138" t="s">
        <v>266</v>
      </c>
      <c r="G138" t="s">
        <v>424</v>
      </c>
      <c r="H138" t="s">
        <v>424</v>
      </c>
      <c r="I138" t="s">
        <v>424</v>
      </c>
      <c r="J138" t="s">
        <v>424</v>
      </c>
      <c r="K138" t="s">
        <v>424</v>
      </c>
      <c r="L138" t="s">
        <v>425</v>
      </c>
      <c r="M138" t="s">
        <v>425</v>
      </c>
      <c r="P138" t="s">
        <v>425</v>
      </c>
      <c r="R138" s="143">
        <v>44781</v>
      </c>
      <c r="S138" s="143">
        <v>44783</v>
      </c>
      <c r="T138" s="143">
        <v>44783</v>
      </c>
      <c r="U138" t="s">
        <v>100</v>
      </c>
      <c r="V138" s="144">
        <v>1318141.49</v>
      </c>
      <c r="W138" s="145">
        <v>0.75482696103667102</v>
      </c>
      <c r="X138" s="144">
        <v>1746283</v>
      </c>
      <c r="Y138" s="144">
        <v>908155</v>
      </c>
      <c r="Z138" s="144">
        <v>20740</v>
      </c>
      <c r="AA138" s="144">
        <v>639388</v>
      </c>
      <c r="AB138" s="144">
        <v>0</v>
      </c>
      <c r="AC138" s="144">
        <v>178000</v>
      </c>
      <c r="AD138" s="144">
        <v>1746283</v>
      </c>
      <c r="AE138" s="144">
        <v>0</v>
      </c>
      <c r="AF138" s="144">
        <v>455257.74</v>
      </c>
      <c r="AG138" s="144">
        <v>19382.53</v>
      </c>
      <c r="AH138" s="144">
        <v>576886.06000000006</v>
      </c>
      <c r="AI138" s="144">
        <v>0</v>
      </c>
      <c r="AJ138" s="144">
        <v>104141.06</v>
      </c>
      <c r="AK138" s="144">
        <v>1155667.3899999999</v>
      </c>
      <c r="AL138" s="144">
        <v>0</v>
      </c>
      <c r="AM138" s="144">
        <v>1803.11</v>
      </c>
      <c r="AN138" s="144">
        <v>0</v>
      </c>
      <c r="AO138" s="144">
        <v>0</v>
      </c>
      <c r="AP138" s="144">
        <v>948559.57</v>
      </c>
      <c r="AQ138" s="144">
        <v>0</v>
      </c>
      <c r="AR138" s="144">
        <v>205304.71</v>
      </c>
      <c r="AS138" s="144">
        <v>590615.61</v>
      </c>
    </row>
    <row r="139" spans="1:45" x14ac:dyDescent="0.25">
      <c r="A139">
        <v>177473</v>
      </c>
      <c r="B139">
        <v>0</v>
      </c>
      <c r="C139" t="s">
        <v>267</v>
      </c>
      <c r="D139" t="s">
        <v>257</v>
      </c>
      <c r="E139" t="s">
        <v>257</v>
      </c>
      <c r="F139" t="s">
        <v>268</v>
      </c>
      <c r="G139" t="s">
        <v>424</v>
      </c>
      <c r="H139" t="s">
        <v>424</v>
      </c>
      <c r="I139" t="s">
        <v>424</v>
      </c>
      <c r="J139" t="s">
        <v>425</v>
      </c>
      <c r="K139" t="s">
        <v>424</v>
      </c>
      <c r="L139" t="s">
        <v>424</v>
      </c>
      <c r="M139" t="s">
        <v>424</v>
      </c>
      <c r="P139" t="s">
        <v>425</v>
      </c>
      <c r="R139" s="143">
        <v>44796</v>
      </c>
      <c r="S139" s="143">
        <v>44783</v>
      </c>
      <c r="T139" s="143">
        <v>44770</v>
      </c>
      <c r="U139" t="s">
        <v>100</v>
      </c>
      <c r="V139" s="144">
        <v>755966.43</v>
      </c>
      <c r="W139" s="145">
        <v>0.75017364909557605</v>
      </c>
      <c r="X139" s="144">
        <v>1007721.92</v>
      </c>
      <c r="Y139" s="144">
        <v>822148</v>
      </c>
      <c r="Z139" s="144">
        <v>8200</v>
      </c>
      <c r="AA139" s="144">
        <v>87100</v>
      </c>
      <c r="AB139" s="144">
        <v>0</v>
      </c>
      <c r="AC139" s="144">
        <v>90273.919999999998</v>
      </c>
      <c r="AD139" s="144">
        <v>1007721.92</v>
      </c>
      <c r="AE139" s="144">
        <v>0</v>
      </c>
      <c r="AF139" s="144">
        <v>403266.81</v>
      </c>
      <c r="AG139" s="144">
        <v>1800</v>
      </c>
      <c r="AH139" s="144">
        <v>34407.760000000002</v>
      </c>
      <c r="AI139" s="144">
        <v>0</v>
      </c>
      <c r="AJ139" s="144">
        <v>50818.19</v>
      </c>
      <c r="AK139" s="144">
        <v>490292.76</v>
      </c>
      <c r="AL139" s="144">
        <v>0</v>
      </c>
      <c r="AM139" s="144">
        <v>0</v>
      </c>
      <c r="AN139" s="144">
        <v>0</v>
      </c>
      <c r="AO139" s="144">
        <v>490292.76</v>
      </c>
      <c r="AP139" s="144">
        <v>0</v>
      </c>
      <c r="AQ139" s="144">
        <v>0</v>
      </c>
      <c r="AR139" s="144">
        <v>0</v>
      </c>
      <c r="AS139" s="144">
        <v>517429.16</v>
      </c>
    </row>
    <row r="140" spans="1:45" x14ac:dyDescent="0.25">
      <c r="A140">
        <v>177475</v>
      </c>
      <c r="B140">
        <v>0</v>
      </c>
      <c r="C140" t="s">
        <v>176</v>
      </c>
      <c r="D140" t="s">
        <v>257</v>
      </c>
      <c r="E140" t="s">
        <v>257</v>
      </c>
      <c r="F140" t="s">
        <v>177</v>
      </c>
      <c r="G140" t="s">
        <v>424</v>
      </c>
      <c r="H140" t="s">
        <v>424</v>
      </c>
      <c r="I140" t="s">
        <v>424</v>
      </c>
      <c r="J140" t="s">
        <v>425</v>
      </c>
      <c r="K140" t="s">
        <v>424</v>
      </c>
      <c r="L140" t="s">
        <v>425</v>
      </c>
      <c r="M140" t="s">
        <v>424</v>
      </c>
      <c r="P140" t="s">
        <v>425</v>
      </c>
      <c r="R140" s="143">
        <v>44796</v>
      </c>
      <c r="S140" s="143">
        <v>44783</v>
      </c>
      <c r="T140" s="143">
        <v>44783</v>
      </c>
      <c r="U140" t="s">
        <v>100</v>
      </c>
      <c r="V140" s="144">
        <v>5409885.5</v>
      </c>
      <c r="W140" s="145">
        <v>0.754033887920038</v>
      </c>
      <c r="X140" s="144">
        <v>7174592</v>
      </c>
      <c r="Y140" s="144">
        <v>2692800</v>
      </c>
      <c r="Z140" s="144">
        <v>20000</v>
      </c>
      <c r="AA140" s="144">
        <v>3805958</v>
      </c>
      <c r="AB140" s="144">
        <v>61834</v>
      </c>
      <c r="AC140" s="144">
        <v>594000</v>
      </c>
      <c r="AD140" s="144">
        <v>7174592</v>
      </c>
      <c r="AE140" s="144">
        <v>0</v>
      </c>
      <c r="AF140" s="144">
        <v>1634887.46</v>
      </c>
      <c r="AG140" s="144">
        <v>3339.36</v>
      </c>
      <c r="AH140" s="144">
        <v>2219105.58</v>
      </c>
      <c r="AI140" s="144">
        <v>56434</v>
      </c>
      <c r="AJ140" s="144">
        <v>472826.54</v>
      </c>
      <c r="AK140" s="144">
        <v>4386592.9400000004</v>
      </c>
      <c r="AL140" s="144">
        <v>0</v>
      </c>
      <c r="AM140" s="144">
        <v>0</v>
      </c>
      <c r="AN140" s="144">
        <v>0</v>
      </c>
      <c r="AO140" s="144">
        <v>977142.88</v>
      </c>
      <c r="AP140" s="144">
        <v>3409450.06</v>
      </c>
      <c r="AQ140" s="144">
        <v>0</v>
      </c>
      <c r="AR140" s="144">
        <v>0</v>
      </c>
      <c r="AS140" s="144">
        <v>2787999.06</v>
      </c>
    </row>
    <row r="141" spans="1:45" x14ac:dyDescent="0.25">
      <c r="A141">
        <v>177477</v>
      </c>
      <c r="B141">
        <v>0</v>
      </c>
      <c r="C141" t="s">
        <v>269</v>
      </c>
      <c r="D141" t="s">
        <v>257</v>
      </c>
      <c r="E141" t="s">
        <v>257</v>
      </c>
      <c r="F141" t="s">
        <v>270</v>
      </c>
      <c r="G141" t="s">
        <v>425</v>
      </c>
      <c r="H141" t="s">
        <v>425</v>
      </c>
      <c r="I141" t="s">
        <v>425</v>
      </c>
      <c r="J141" t="s">
        <v>424</v>
      </c>
      <c r="K141" t="s">
        <v>425</v>
      </c>
      <c r="L141" t="s">
        <v>424</v>
      </c>
      <c r="M141" t="s">
        <v>424</v>
      </c>
      <c r="P141" t="s">
        <v>425</v>
      </c>
      <c r="R141" s="143">
        <v>44782</v>
      </c>
      <c r="S141" s="143">
        <v>44783</v>
      </c>
      <c r="T141" s="143">
        <v>44783</v>
      </c>
      <c r="U141" t="s">
        <v>100</v>
      </c>
      <c r="V141" s="144">
        <v>110720</v>
      </c>
      <c r="W141" s="145">
        <v>1</v>
      </c>
      <c r="X141" s="144">
        <v>110720</v>
      </c>
      <c r="Y141" s="144">
        <v>0</v>
      </c>
      <c r="Z141" s="144">
        <v>0</v>
      </c>
      <c r="AA141" s="144">
        <v>110720</v>
      </c>
      <c r="AB141" s="144">
        <v>0</v>
      </c>
      <c r="AC141" s="144">
        <v>0</v>
      </c>
      <c r="AD141" s="144">
        <v>110720</v>
      </c>
      <c r="AE141" s="144">
        <v>0</v>
      </c>
      <c r="AF141" s="144">
        <v>0</v>
      </c>
      <c r="AG141" s="144">
        <v>0</v>
      </c>
      <c r="AH141" s="144">
        <v>64302.63</v>
      </c>
      <c r="AI141" s="144">
        <v>0</v>
      </c>
      <c r="AJ141" s="144">
        <v>0</v>
      </c>
      <c r="AK141" s="144">
        <v>64302.63</v>
      </c>
      <c r="AL141" s="144">
        <v>16075.65</v>
      </c>
      <c r="AM141" s="144">
        <v>16075.66</v>
      </c>
      <c r="AN141" s="144">
        <v>16075.66</v>
      </c>
      <c r="AO141" s="144">
        <v>0</v>
      </c>
      <c r="AP141" s="144">
        <v>0</v>
      </c>
      <c r="AQ141" s="144">
        <v>16075.66</v>
      </c>
      <c r="AR141" s="144">
        <v>0</v>
      </c>
      <c r="AS141" s="144">
        <v>46417.37</v>
      </c>
    </row>
    <row r="142" spans="1:45" x14ac:dyDescent="0.25">
      <c r="A142">
        <v>177478</v>
      </c>
      <c r="B142">
        <v>0</v>
      </c>
      <c r="C142" t="s">
        <v>271</v>
      </c>
      <c r="D142" t="s">
        <v>260</v>
      </c>
      <c r="E142" t="s">
        <v>260</v>
      </c>
      <c r="F142" t="s">
        <v>272</v>
      </c>
      <c r="G142" t="s">
        <v>424</v>
      </c>
      <c r="H142" t="s">
        <v>424</v>
      </c>
      <c r="I142" t="s">
        <v>424</v>
      </c>
      <c r="J142" t="s">
        <v>425</v>
      </c>
      <c r="K142" t="s">
        <v>424</v>
      </c>
      <c r="L142" t="s">
        <v>424</v>
      </c>
      <c r="M142" t="s">
        <v>424</v>
      </c>
      <c r="N142" t="s">
        <v>425</v>
      </c>
      <c r="P142" t="s">
        <v>425</v>
      </c>
      <c r="R142" s="143">
        <v>44782</v>
      </c>
      <c r="S142" s="143">
        <v>44781</v>
      </c>
      <c r="T142" s="143">
        <v>44780</v>
      </c>
      <c r="U142" t="s">
        <v>100</v>
      </c>
      <c r="V142" s="144">
        <v>331931.67</v>
      </c>
      <c r="W142" s="145">
        <v>0.75004277479677295</v>
      </c>
      <c r="X142" s="144">
        <v>442550.32</v>
      </c>
      <c r="Y142" s="144">
        <v>345376.32</v>
      </c>
      <c r="Z142" s="144">
        <v>1500</v>
      </c>
      <c r="AA142" s="144">
        <v>51591</v>
      </c>
      <c r="AB142" s="144">
        <v>0</v>
      </c>
      <c r="AC142" s="144">
        <v>44083</v>
      </c>
      <c r="AD142" s="144">
        <v>442550.32</v>
      </c>
      <c r="AE142" s="144">
        <v>0</v>
      </c>
      <c r="AF142" s="144">
        <v>185801.07</v>
      </c>
      <c r="AG142" s="144">
        <v>1496.93</v>
      </c>
      <c r="AH142" s="144">
        <v>35853.94</v>
      </c>
      <c r="AI142" s="144">
        <v>0</v>
      </c>
      <c r="AJ142" s="144">
        <v>35082.639999999999</v>
      </c>
      <c r="AK142" s="144">
        <v>258234.58</v>
      </c>
      <c r="AL142" s="144">
        <v>0</v>
      </c>
      <c r="AM142" s="144">
        <v>0</v>
      </c>
      <c r="AN142" s="144">
        <v>0</v>
      </c>
      <c r="AO142" s="144">
        <v>258234.58</v>
      </c>
      <c r="AP142" s="144">
        <v>0</v>
      </c>
      <c r="AQ142" s="144">
        <v>0</v>
      </c>
      <c r="AR142" s="144">
        <v>0</v>
      </c>
      <c r="AS142" s="144">
        <v>184315.74</v>
      </c>
    </row>
    <row r="143" spans="1:45" x14ac:dyDescent="0.25">
      <c r="A143">
        <v>177480</v>
      </c>
      <c r="B143">
        <v>0</v>
      </c>
      <c r="C143" t="s">
        <v>273</v>
      </c>
      <c r="D143" t="s">
        <v>257</v>
      </c>
      <c r="E143" t="s">
        <v>257</v>
      </c>
      <c r="F143" t="s">
        <v>274</v>
      </c>
      <c r="G143" t="s">
        <v>425</v>
      </c>
      <c r="H143" t="s">
        <v>425</v>
      </c>
      <c r="I143" t="s">
        <v>425</v>
      </c>
      <c r="J143" t="s">
        <v>425</v>
      </c>
      <c r="K143" t="s">
        <v>425</v>
      </c>
      <c r="L143" t="s">
        <v>424</v>
      </c>
      <c r="M143" t="s">
        <v>424</v>
      </c>
      <c r="P143" t="s">
        <v>425</v>
      </c>
      <c r="R143" s="143">
        <v>44782</v>
      </c>
      <c r="S143" s="143">
        <v>44783</v>
      </c>
      <c r="T143" s="143">
        <v>44783</v>
      </c>
      <c r="U143" t="s">
        <v>100</v>
      </c>
      <c r="V143" s="144">
        <v>255079.54</v>
      </c>
      <c r="W143" s="145">
        <v>0.76195231964537002</v>
      </c>
      <c r="X143" s="144">
        <v>334771</v>
      </c>
      <c r="Y143" s="144">
        <v>271641</v>
      </c>
      <c r="Z143" s="144">
        <v>14125</v>
      </c>
      <c r="AA143" s="144">
        <v>5339</v>
      </c>
      <c r="AB143" s="144">
        <v>0</v>
      </c>
      <c r="AC143" s="144">
        <v>43666</v>
      </c>
      <c r="AD143" s="144">
        <v>334771</v>
      </c>
      <c r="AE143" s="144">
        <v>0</v>
      </c>
      <c r="AF143" s="144">
        <v>175203.63</v>
      </c>
      <c r="AG143" s="144">
        <v>1870.88</v>
      </c>
      <c r="AH143" s="144">
        <v>1710.18</v>
      </c>
      <c r="AI143" s="144">
        <v>0</v>
      </c>
      <c r="AJ143" s="144">
        <v>23435.200000000001</v>
      </c>
      <c r="AK143" s="144">
        <v>202219.89</v>
      </c>
      <c r="AL143" s="144">
        <v>16426.560000000001</v>
      </c>
      <c r="AM143" s="144">
        <v>20050.990000000002</v>
      </c>
      <c r="AN143" s="144">
        <v>82893.320000000007</v>
      </c>
      <c r="AO143" s="144">
        <v>82849.02</v>
      </c>
      <c r="AP143" s="144">
        <v>0</v>
      </c>
      <c r="AQ143" s="144">
        <v>0</v>
      </c>
      <c r="AR143" s="144">
        <v>0</v>
      </c>
      <c r="AS143" s="144">
        <v>132551.10999999999</v>
      </c>
    </row>
    <row r="144" spans="1:45" x14ac:dyDescent="0.25">
      <c r="A144">
        <v>177557</v>
      </c>
      <c r="B144">
        <v>0</v>
      </c>
      <c r="C144" t="s">
        <v>277</v>
      </c>
      <c r="D144" t="s">
        <v>275</v>
      </c>
      <c r="E144" t="s">
        <v>276</v>
      </c>
      <c r="F144" t="s">
        <v>277</v>
      </c>
      <c r="G144" t="s">
        <v>425</v>
      </c>
      <c r="H144" t="s">
        <v>425</v>
      </c>
      <c r="I144" t="s">
        <v>425</v>
      </c>
      <c r="J144" t="s">
        <v>425</v>
      </c>
      <c r="K144" t="s">
        <v>425</v>
      </c>
      <c r="L144" t="s">
        <v>424</v>
      </c>
      <c r="M144" t="s">
        <v>424</v>
      </c>
      <c r="P144" t="s">
        <v>425</v>
      </c>
      <c r="R144" s="143">
        <v>44824</v>
      </c>
      <c r="S144" s="143">
        <v>44797</v>
      </c>
      <c r="T144" s="143">
        <v>44790</v>
      </c>
      <c r="U144" t="s">
        <v>100</v>
      </c>
      <c r="V144" s="144">
        <v>6287855.9900000002</v>
      </c>
      <c r="W144" s="145">
        <v>0.79767866007213495</v>
      </c>
      <c r="X144" s="144">
        <v>7882693</v>
      </c>
      <c r="Y144" s="144">
        <v>3083613</v>
      </c>
      <c r="Z144" s="144">
        <v>46368</v>
      </c>
      <c r="AA144" s="144">
        <v>1815264</v>
      </c>
      <c r="AB144" s="144">
        <v>1610427</v>
      </c>
      <c r="AC144" s="144">
        <v>1327021</v>
      </c>
      <c r="AD144" s="144">
        <v>7882693</v>
      </c>
      <c r="AE144" s="144">
        <v>0</v>
      </c>
      <c r="AF144" s="144">
        <v>813806.52</v>
      </c>
      <c r="AG144" s="144">
        <v>5266.75</v>
      </c>
      <c r="AH144" s="144">
        <v>837919.71</v>
      </c>
      <c r="AI144" s="144">
        <v>1402525.08</v>
      </c>
      <c r="AJ144" s="144">
        <v>734862.1</v>
      </c>
      <c r="AK144" s="144">
        <v>3794380.16</v>
      </c>
      <c r="AL144" s="144">
        <v>281105.69</v>
      </c>
      <c r="AM144" s="144">
        <v>202606.39</v>
      </c>
      <c r="AN144" s="144">
        <v>109025.07</v>
      </c>
      <c r="AO144" s="144">
        <v>1645330.01</v>
      </c>
      <c r="AP144" s="144">
        <v>0</v>
      </c>
      <c r="AQ144" s="144">
        <v>1556313</v>
      </c>
      <c r="AR144" s="144">
        <v>0</v>
      </c>
      <c r="AS144" s="144">
        <v>4088312.84</v>
      </c>
    </row>
    <row r="145" spans="1:45" x14ac:dyDescent="0.25">
      <c r="A145">
        <v>177563</v>
      </c>
      <c r="B145">
        <v>0</v>
      </c>
      <c r="C145" t="s">
        <v>279</v>
      </c>
      <c r="D145" t="s">
        <v>275</v>
      </c>
      <c r="E145" t="s">
        <v>278</v>
      </c>
      <c r="F145" t="s">
        <v>279</v>
      </c>
      <c r="G145" t="s">
        <v>425</v>
      </c>
      <c r="H145" t="s">
        <v>425</v>
      </c>
      <c r="I145" t="s">
        <v>425</v>
      </c>
      <c r="J145" t="s">
        <v>424</v>
      </c>
      <c r="K145" t="s">
        <v>424</v>
      </c>
      <c r="L145" t="s">
        <v>424</v>
      </c>
      <c r="M145" t="s">
        <v>424</v>
      </c>
      <c r="P145" t="s">
        <v>425</v>
      </c>
      <c r="R145" s="143">
        <v>44801</v>
      </c>
      <c r="S145" s="143">
        <v>44788</v>
      </c>
      <c r="T145" s="143">
        <v>44787</v>
      </c>
      <c r="U145" t="s">
        <v>100</v>
      </c>
      <c r="V145" s="144">
        <v>2402469</v>
      </c>
      <c r="W145" s="145">
        <v>1</v>
      </c>
      <c r="X145" s="144">
        <v>2402469</v>
      </c>
      <c r="Y145" s="144">
        <v>1435890</v>
      </c>
      <c r="Z145" s="144">
        <v>125025</v>
      </c>
      <c r="AA145" s="144">
        <v>241580</v>
      </c>
      <c r="AB145" s="144">
        <v>199560</v>
      </c>
      <c r="AC145" s="144">
        <v>400414</v>
      </c>
      <c r="AD145" s="144">
        <v>2402469</v>
      </c>
      <c r="AE145" s="144">
        <v>0</v>
      </c>
      <c r="AF145" s="144">
        <v>718432</v>
      </c>
      <c r="AG145" s="144">
        <v>20272</v>
      </c>
      <c r="AH145" s="144">
        <v>97446</v>
      </c>
      <c r="AI145" s="144">
        <v>179353</v>
      </c>
      <c r="AJ145" s="144">
        <v>117032</v>
      </c>
      <c r="AK145" s="144">
        <v>1132535</v>
      </c>
      <c r="AL145" s="144">
        <v>361708.26</v>
      </c>
      <c r="AM145" s="144">
        <v>87723.61</v>
      </c>
      <c r="AN145" s="144">
        <v>683103.13</v>
      </c>
      <c r="AO145" s="144">
        <v>0</v>
      </c>
      <c r="AP145" s="144">
        <v>0</v>
      </c>
      <c r="AQ145" s="144">
        <v>0</v>
      </c>
      <c r="AR145" s="144">
        <v>0</v>
      </c>
      <c r="AS145" s="144">
        <v>1269934</v>
      </c>
    </row>
    <row r="146" spans="1:45" x14ac:dyDescent="0.25">
      <c r="A146">
        <v>177565</v>
      </c>
      <c r="B146">
        <v>0</v>
      </c>
      <c r="C146" t="s">
        <v>280</v>
      </c>
      <c r="D146" t="s">
        <v>275</v>
      </c>
      <c r="E146" t="s">
        <v>276</v>
      </c>
      <c r="F146" t="s">
        <v>280</v>
      </c>
      <c r="G146" t="s">
        <v>424</v>
      </c>
      <c r="H146" t="s">
        <v>424</v>
      </c>
      <c r="I146" t="s">
        <v>424</v>
      </c>
      <c r="J146" t="s">
        <v>424</v>
      </c>
      <c r="K146" t="s">
        <v>424</v>
      </c>
      <c r="L146" t="s">
        <v>425</v>
      </c>
      <c r="M146" t="s">
        <v>424</v>
      </c>
      <c r="P146" t="s">
        <v>425</v>
      </c>
      <c r="R146" s="143">
        <v>44804</v>
      </c>
      <c r="S146" s="143">
        <v>44797</v>
      </c>
      <c r="T146" s="143">
        <v>44791</v>
      </c>
      <c r="U146" t="s">
        <v>100</v>
      </c>
      <c r="V146" s="144">
        <v>1228551.6000000001</v>
      </c>
      <c r="W146" s="145">
        <v>0.810107998191686</v>
      </c>
      <c r="X146" s="144">
        <v>1516528.17</v>
      </c>
      <c r="Y146" s="144">
        <v>562270.68999999994</v>
      </c>
      <c r="Z146" s="144">
        <v>6441.52</v>
      </c>
      <c r="AA146" s="144">
        <v>546719</v>
      </c>
      <c r="AB146" s="144">
        <v>114000</v>
      </c>
      <c r="AC146" s="144">
        <v>287096.96000000002</v>
      </c>
      <c r="AD146" s="144">
        <v>1516528.17</v>
      </c>
      <c r="AE146" s="144">
        <v>0</v>
      </c>
      <c r="AF146" s="144">
        <v>152939.46</v>
      </c>
      <c r="AG146" s="144">
        <v>533.96</v>
      </c>
      <c r="AH146" s="144">
        <v>229793.07</v>
      </c>
      <c r="AI146" s="144">
        <v>197963.49</v>
      </c>
      <c r="AJ146" s="144">
        <v>35835.589999999997</v>
      </c>
      <c r="AK146" s="144">
        <v>617065.56999999995</v>
      </c>
      <c r="AL146" s="144">
        <v>0</v>
      </c>
      <c r="AM146" s="144">
        <v>0</v>
      </c>
      <c r="AN146" s="144">
        <v>0</v>
      </c>
      <c r="AO146" s="144">
        <v>0</v>
      </c>
      <c r="AP146" s="144">
        <v>617065.56999999995</v>
      </c>
      <c r="AQ146" s="144">
        <v>0</v>
      </c>
      <c r="AR146" s="144">
        <v>0</v>
      </c>
      <c r="AS146" s="144">
        <v>899462.6</v>
      </c>
    </row>
    <row r="147" spans="1:45" x14ac:dyDescent="0.25">
      <c r="A147">
        <v>177570</v>
      </c>
      <c r="B147">
        <v>0</v>
      </c>
      <c r="C147" t="s">
        <v>281</v>
      </c>
      <c r="D147" t="s">
        <v>275</v>
      </c>
      <c r="E147" t="s">
        <v>278</v>
      </c>
      <c r="F147" t="s">
        <v>281</v>
      </c>
      <c r="G147" t="s">
        <v>425</v>
      </c>
      <c r="H147" t="s">
        <v>425</v>
      </c>
      <c r="I147" t="s">
        <v>425</v>
      </c>
      <c r="J147" t="s">
        <v>425</v>
      </c>
      <c r="K147" t="s">
        <v>424</v>
      </c>
      <c r="L147" t="s">
        <v>424</v>
      </c>
      <c r="M147" t="s">
        <v>425</v>
      </c>
      <c r="N147" t="s">
        <v>425</v>
      </c>
      <c r="O147">
        <v>172331</v>
      </c>
      <c r="P147" t="s">
        <v>425</v>
      </c>
      <c r="R147" s="143">
        <v>44796</v>
      </c>
      <c r="S147" s="143">
        <v>44788</v>
      </c>
      <c r="T147" s="143">
        <v>44787</v>
      </c>
      <c r="U147" t="s">
        <v>100</v>
      </c>
      <c r="V147" s="144">
        <v>509166</v>
      </c>
      <c r="W147" s="145">
        <v>1</v>
      </c>
      <c r="X147" s="144">
        <v>509166</v>
      </c>
      <c r="Y147" s="144">
        <v>506956</v>
      </c>
      <c r="Z147" s="144">
        <v>2210</v>
      </c>
      <c r="AA147" s="144">
        <v>0</v>
      </c>
      <c r="AB147" s="144">
        <v>0</v>
      </c>
      <c r="AC147" s="144">
        <v>0</v>
      </c>
      <c r="AD147" s="144">
        <v>509166</v>
      </c>
      <c r="AE147" s="144">
        <v>0</v>
      </c>
      <c r="AF147" s="144">
        <v>256532.82</v>
      </c>
      <c r="AG147" s="144">
        <v>1460</v>
      </c>
      <c r="AH147" s="144">
        <v>0</v>
      </c>
      <c r="AI147" s="144">
        <v>0</v>
      </c>
      <c r="AJ147" s="144">
        <v>0</v>
      </c>
      <c r="AK147" s="144">
        <v>257992.82</v>
      </c>
      <c r="AL147" s="144">
        <v>7061.4032999999999</v>
      </c>
      <c r="AM147" s="144">
        <v>14892.75398</v>
      </c>
      <c r="AN147" s="144">
        <v>114449.28079999999</v>
      </c>
      <c r="AO147" s="144">
        <v>119609.31</v>
      </c>
      <c r="AP147" s="144">
        <v>0</v>
      </c>
      <c r="AQ147" s="144">
        <v>0</v>
      </c>
      <c r="AR147" s="144">
        <v>1980.07</v>
      </c>
      <c r="AS147" s="144">
        <v>251173.18</v>
      </c>
    </row>
    <row r="148" spans="1:45" x14ac:dyDescent="0.25">
      <c r="A148">
        <v>177571</v>
      </c>
      <c r="B148">
        <v>0</v>
      </c>
      <c r="C148" t="s">
        <v>282</v>
      </c>
      <c r="D148" t="s">
        <v>275</v>
      </c>
      <c r="E148" t="s">
        <v>276</v>
      </c>
      <c r="F148" t="s">
        <v>282</v>
      </c>
      <c r="G148" t="s">
        <v>425</v>
      </c>
      <c r="H148" t="s">
        <v>425</v>
      </c>
      <c r="I148" t="s">
        <v>425</v>
      </c>
      <c r="J148" t="s">
        <v>425</v>
      </c>
      <c r="K148" t="s">
        <v>424</v>
      </c>
      <c r="L148" t="s">
        <v>424</v>
      </c>
      <c r="M148" t="s">
        <v>424</v>
      </c>
      <c r="P148" t="s">
        <v>425</v>
      </c>
      <c r="R148" s="143">
        <v>44791</v>
      </c>
      <c r="S148" s="143">
        <v>44797</v>
      </c>
      <c r="T148" s="143">
        <v>44792</v>
      </c>
      <c r="U148" t="s">
        <v>100</v>
      </c>
      <c r="V148" s="144">
        <v>915050.01</v>
      </c>
      <c r="W148" s="145">
        <v>0.78919407420951204</v>
      </c>
      <c r="X148" s="144">
        <v>1159474</v>
      </c>
      <c r="Y148" s="144">
        <v>983074</v>
      </c>
      <c r="Z148" s="144">
        <v>14000</v>
      </c>
      <c r="AA148" s="144">
        <v>162400</v>
      </c>
      <c r="AB148" s="144">
        <v>0</v>
      </c>
      <c r="AC148" s="144">
        <v>0</v>
      </c>
      <c r="AD148" s="144">
        <v>1159474</v>
      </c>
      <c r="AE148" s="144">
        <v>0</v>
      </c>
      <c r="AF148" s="144">
        <v>422695</v>
      </c>
      <c r="AG148" s="144">
        <v>8088</v>
      </c>
      <c r="AH148" s="144">
        <v>49879</v>
      </c>
      <c r="AI148" s="144">
        <v>0</v>
      </c>
      <c r="AJ148" s="144">
        <v>0</v>
      </c>
      <c r="AK148" s="144">
        <v>480662</v>
      </c>
      <c r="AL148" s="144">
        <v>120165.5</v>
      </c>
      <c r="AM148" s="144">
        <v>120165.5</v>
      </c>
      <c r="AN148" s="144">
        <v>120165.5</v>
      </c>
      <c r="AO148" s="144">
        <v>120165.5</v>
      </c>
      <c r="AP148" s="144">
        <v>0</v>
      </c>
      <c r="AQ148" s="144">
        <v>0</v>
      </c>
      <c r="AR148" s="144">
        <v>0</v>
      </c>
      <c r="AS148" s="144">
        <v>678812</v>
      </c>
    </row>
    <row r="149" spans="1:45" x14ac:dyDescent="0.25">
      <c r="A149">
        <v>177572</v>
      </c>
      <c r="B149">
        <v>0</v>
      </c>
      <c r="C149" t="s">
        <v>283</v>
      </c>
      <c r="D149" t="s">
        <v>275</v>
      </c>
      <c r="E149" t="s">
        <v>276</v>
      </c>
      <c r="F149" t="s">
        <v>283</v>
      </c>
      <c r="G149" t="s">
        <v>424</v>
      </c>
      <c r="H149" t="s">
        <v>424</v>
      </c>
      <c r="I149" t="s">
        <v>424</v>
      </c>
      <c r="J149" t="s">
        <v>424</v>
      </c>
      <c r="K149" t="s">
        <v>424</v>
      </c>
      <c r="L149" t="s">
        <v>425</v>
      </c>
      <c r="M149" t="s">
        <v>424</v>
      </c>
      <c r="P149" t="s">
        <v>425</v>
      </c>
      <c r="R149" s="143">
        <v>44796</v>
      </c>
      <c r="S149" s="143">
        <v>44797</v>
      </c>
      <c r="T149" s="143">
        <v>44791</v>
      </c>
      <c r="U149" t="s">
        <v>100</v>
      </c>
      <c r="V149" s="144">
        <v>1114382</v>
      </c>
      <c r="W149" s="145">
        <v>0.86340086573915198</v>
      </c>
      <c r="X149" s="144">
        <v>1290689</v>
      </c>
      <c r="Y149" s="144">
        <v>485380</v>
      </c>
      <c r="Z149" s="144">
        <v>0</v>
      </c>
      <c r="AA149" s="144">
        <v>776309</v>
      </c>
      <c r="AB149" s="144">
        <v>29000</v>
      </c>
      <c r="AC149" s="144">
        <v>0</v>
      </c>
      <c r="AD149" s="144">
        <v>1290689</v>
      </c>
      <c r="AE149" s="144">
        <v>0</v>
      </c>
      <c r="AF149" s="144">
        <v>175376.81</v>
      </c>
      <c r="AG149" s="144">
        <v>0</v>
      </c>
      <c r="AH149" s="144">
        <v>371660.9</v>
      </c>
      <c r="AI149" s="144">
        <v>25000</v>
      </c>
      <c r="AJ149" s="144">
        <v>0</v>
      </c>
      <c r="AK149" s="144">
        <v>572037.71</v>
      </c>
      <c r="AL149" s="144">
        <v>0</v>
      </c>
      <c r="AM149" s="144">
        <v>0</v>
      </c>
      <c r="AN149" s="144">
        <v>0</v>
      </c>
      <c r="AO149" s="144">
        <v>0</v>
      </c>
      <c r="AP149" s="144">
        <v>572037.71</v>
      </c>
      <c r="AQ149" s="144">
        <v>0</v>
      </c>
      <c r="AR149" s="144">
        <v>0</v>
      </c>
      <c r="AS149" s="144">
        <v>718651.29</v>
      </c>
    </row>
    <row r="150" spans="1:45" x14ac:dyDescent="0.25">
      <c r="A150">
        <v>177573</v>
      </c>
      <c r="B150">
        <v>0</v>
      </c>
      <c r="C150" t="s">
        <v>284</v>
      </c>
      <c r="D150" t="s">
        <v>275</v>
      </c>
      <c r="E150" t="s">
        <v>276</v>
      </c>
      <c r="F150" t="s">
        <v>284</v>
      </c>
      <c r="G150" t="s">
        <v>425</v>
      </c>
      <c r="H150" t="s">
        <v>425</v>
      </c>
      <c r="I150" t="s">
        <v>425</v>
      </c>
      <c r="J150" t="s">
        <v>425</v>
      </c>
      <c r="K150" t="s">
        <v>424</v>
      </c>
      <c r="L150" t="s">
        <v>424</v>
      </c>
      <c r="M150" t="s">
        <v>424</v>
      </c>
      <c r="P150" t="s">
        <v>425</v>
      </c>
      <c r="R150" s="143">
        <v>44792</v>
      </c>
      <c r="S150" s="143">
        <v>44797</v>
      </c>
      <c r="T150" s="143">
        <v>44790</v>
      </c>
      <c r="U150" t="s">
        <v>100</v>
      </c>
      <c r="V150" s="144">
        <v>6269021.1200000001</v>
      </c>
      <c r="W150" s="145">
        <v>0.85321160812516705</v>
      </c>
      <c r="X150" s="144">
        <v>7347557.2300000004</v>
      </c>
      <c r="Y150" s="144">
        <v>5355408.53</v>
      </c>
      <c r="Z150" s="144">
        <v>173622</v>
      </c>
      <c r="AA150" s="144">
        <v>510131</v>
      </c>
      <c r="AB150" s="144">
        <v>653341</v>
      </c>
      <c r="AC150" s="144">
        <v>655054.69999999995</v>
      </c>
      <c r="AD150" s="144">
        <v>7347557.2300000004</v>
      </c>
      <c r="AE150" s="144">
        <v>0</v>
      </c>
      <c r="AF150" s="144">
        <v>1569245.04</v>
      </c>
      <c r="AG150" s="144">
        <v>760</v>
      </c>
      <c r="AH150" s="144">
        <v>368608.59</v>
      </c>
      <c r="AI150" s="144">
        <v>51828.97</v>
      </c>
      <c r="AJ150" s="144">
        <v>188161.31</v>
      </c>
      <c r="AK150" s="144">
        <v>2178603.91</v>
      </c>
      <c r="AL150" s="144">
        <v>148396.6575</v>
      </c>
      <c r="AM150" s="144">
        <v>30463.6175</v>
      </c>
      <c r="AN150" s="144">
        <v>59700.027499999997</v>
      </c>
      <c r="AO150" s="144">
        <v>1940043.5976</v>
      </c>
      <c r="AP150" s="144">
        <v>0</v>
      </c>
      <c r="AQ150" s="144">
        <v>0</v>
      </c>
      <c r="AR150" s="144">
        <v>0</v>
      </c>
      <c r="AS150" s="144">
        <v>5168953.32</v>
      </c>
    </row>
    <row r="151" spans="1:45" x14ac:dyDescent="0.25">
      <c r="A151">
        <v>177574</v>
      </c>
      <c r="B151">
        <v>0</v>
      </c>
      <c r="C151" t="s">
        <v>128</v>
      </c>
      <c r="D151" t="s">
        <v>275</v>
      </c>
      <c r="E151" t="s">
        <v>278</v>
      </c>
      <c r="F151" t="s">
        <v>128</v>
      </c>
      <c r="G151" t="s">
        <v>424</v>
      </c>
      <c r="H151" t="s">
        <v>424</v>
      </c>
      <c r="I151" t="s">
        <v>424</v>
      </c>
      <c r="J151" t="s">
        <v>425</v>
      </c>
      <c r="K151" t="s">
        <v>424</v>
      </c>
      <c r="L151" t="s">
        <v>424</v>
      </c>
      <c r="M151" t="s">
        <v>424</v>
      </c>
      <c r="P151" t="s">
        <v>425</v>
      </c>
      <c r="R151" s="143">
        <v>44806</v>
      </c>
      <c r="S151" s="143">
        <v>44788</v>
      </c>
      <c r="T151" s="143">
        <v>44788</v>
      </c>
      <c r="U151" t="s">
        <v>100</v>
      </c>
      <c r="V151" s="144">
        <v>531616</v>
      </c>
      <c r="W151" s="145">
        <v>0.75173221265066703</v>
      </c>
      <c r="X151" s="144">
        <v>707188</v>
      </c>
      <c r="Y151" s="144">
        <v>519980</v>
      </c>
      <c r="Z151" s="144">
        <v>7900</v>
      </c>
      <c r="AA151" s="144">
        <v>82428</v>
      </c>
      <c r="AB151" s="144">
        <v>4000</v>
      </c>
      <c r="AC151" s="144">
        <v>92880</v>
      </c>
      <c r="AD151" s="144">
        <v>707188</v>
      </c>
      <c r="AE151" s="144">
        <v>0</v>
      </c>
      <c r="AF151" s="144">
        <v>170407.54</v>
      </c>
      <c r="AG151" s="144">
        <v>72</v>
      </c>
      <c r="AH151" s="144">
        <v>76411.17</v>
      </c>
      <c r="AI151" s="144">
        <v>7300.59</v>
      </c>
      <c r="AJ151" s="144">
        <v>53221.34</v>
      </c>
      <c r="AK151" s="144">
        <v>307412.64</v>
      </c>
      <c r="AL151" s="144">
        <v>0</v>
      </c>
      <c r="AM151" s="144">
        <v>0</v>
      </c>
      <c r="AN151" s="144">
        <v>0</v>
      </c>
      <c r="AO151" s="144">
        <v>307412.64</v>
      </c>
      <c r="AP151" s="144">
        <v>0</v>
      </c>
      <c r="AQ151" s="144">
        <v>0</v>
      </c>
      <c r="AR151" s="144">
        <v>0</v>
      </c>
      <c r="AS151" s="144">
        <v>399775.36</v>
      </c>
    </row>
    <row r="152" spans="1:45" x14ac:dyDescent="0.25">
      <c r="A152">
        <v>177575</v>
      </c>
      <c r="B152">
        <v>0</v>
      </c>
      <c r="C152" t="s">
        <v>285</v>
      </c>
      <c r="D152" t="s">
        <v>275</v>
      </c>
      <c r="E152" t="s">
        <v>276</v>
      </c>
      <c r="F152" t="s">
        <v>285</v>
      </c>
      <c r="G152" t="s">
        <v>424</v>
      </c>
      <c r="H152" t="s">
        <v>424</v>
      </c>
      <c r="I152" t="s">
        <v>424</v>
      </c>
      <c r="J152" t="s">
        <v>425</v>
      </c>
      <c r="K152" t="s">
        <v>424</v>
      </c>
      <c r="L152" t="s">
        <v>424</v>
      </c>
      <c r="M152" t="s">
        <v>425</v>
      </c>
      <c r="P152" t="s">
        <v>425</v>
      </c>
      <c r="R152" s="143">
        <v>44792</v>
      </c>
      <c r="S152" s="143">
        <v>44797</v>
      </c>
      <c r="T152" s="143">
        <v>44790</v>
      </c>
      <c r="U152" t="s">
        <v>100</v>
      </c>
      <c r="V152" s="144">
        <v>1525182.53</v>
      </c>
      <c r="W152" s="145">
        <v>0.77463167104252395</v>
      </c>
      <c r="X152" s="144">
        <v>1968913.21</v>
      </c>
      <c r="Y152" s="144">
        <v>1390074.46</v>
      </c>
      <c r="Z152" s="144">
        <v>23278</v>
      </c>
      <c r="AA152" s="144">
        <v>308165.03000000003</v>
      </c>
      <c r="AB152" s="144">
        <v>54000</v>
      </c>
      <c r="AC152" s="144">
        <v>193395.72</v>
      </c>
      <c r="AD152" s="144">
        <v>1968913.21</v>
      </c>
      <c r="AE152" s="144">
        <v>0</v>
      </c>
      <c r="AF152" s="144">
        <v>623256.29</v>
      </c>
      <c r="AG152" s="144">
        <v>17408.41</v>
      </c>
      <c r="AH152" s="144">
        <v>108975.97</v>
      </c>
      <c r="AI152" s="144">
        <v>49919.48</v>
      </c>
      <c r="AJ152" s="144">
        <v>80618.490000000005</v>
      </c>
      <c r="AK152" s="144">
        <v>880178.64</v>
      </c>
      <c r="AL152" s="144">
        <v>0</v>
      </c>
      <c r="AM152" s="144">
        <v>0</v>
      </c>
      <c r="AN152" s="144">
        <v>0</v>
      </c>
      <c r="AO152" s="144">
        <v>440159.9</v>
      </c>
      <c r="AP152" s="144">
        <v>0</v>
      </c>
      <c r="AQ152" s="144">
        <v>0</v>
      </c>
      <c r="AR152" s="144">
        <v>440018.74</v>
      </c>
      <c r="AS152" s="144">
        <v>1088734.57</v>
      </c>
    </row>
    <row r="153" spans="1:45" x14ac:dyDescent="0.25">
      <c r="A153">
        <v>177576</v>
      </c>
      <c r="B153">
        <v>0</v>
      </c>
      <c r="C153" t="s">
        <v>287</v>
      </c>
      <c r="D153" t="s">
        <v>275</v>
      </c>
      <c r="E153" t="s">
        <v>286</v>
      </c>
      <c r="F153" t="s">
        <v>287</v>
      </c>
      <c r="G153" t="s">
        <v>425</v>
      </c>
      <c r="H153" t="s">
        <v>425</v>
      </c>
      <c r="I153" t="s">
        <v>425</v>
      </c>
      <c r="J153" t="s">
        <v>425</v>
      </c>
      <c r="K153" t="s">
        <v>424</v>
      </c>
      <c r="L153" t="s">
        <v>425</v>
      </c>
      <c r="M153" t="s">
        <v>425</v>
      </c>
      <c r="N153" t="s">
        <v>425</v>
      </c>
      <c r="O153">
        <v>170482</v>
      </c>
      <c r="P153" t="s">
        <v>425</v>
      </c>
      <c r="R153" s="143">
        <v>44792</v>
      </c>
      <c r="S153" s="143">
        <v>44788</v>
      </c>
      <c r="T153" s="143">
        <v>44784</v>
      </c>
      <c r="U153" t="s">
        <v>100</v>
      </c>
      <c r="V153" s="144">
        <v>5726086.0099999998</v>
      </c>
      <c r="W153" s="145">
        <v>0.83148169671412797</v>
      </c>
      <c r="X153" s="144">
        <v>6886605</v>
      </c>
      <c r="Y153" s="144">
        <v>2539037.29</v>
      </c>
      <c r="Z153" s="144">
        <v>87162.29</v>
      </c>
      <c r="AA153" s="144">
        <v>1026712.93</v>
      </c>
      <c r="AB153" s="144">
        <v>2459803.4900000002</v>
      </c>
      <c r="AC153" s="144">
        <v>773889</v>
      </c>
      <c r="AD153" s="144">
        <v>6886605</v>
      </c>
      <c r="AE153" s="144">
        <v>0</v>
      </c>
      <c r="AF153" s="144">
        <v>1025909.82</v>
      </c>
      <c r="AG153" s="144">
        <v>11581.94</v>
      </c>
      <c r="AH153" s="144">
        <v>346292.87</v>
      </c>
      <c r="AI153" s="144">
        <v>1856672.37</v>
      </c>
      <c r="AJ153" s="144">
        <v>192383.02695999999</v>
      </c>
      <c r="AK153" s="144">
        <v>3432840.0269599999</v>
      </c>
      <c r="AL153" s="144">
        <v>240298.79839000001</v>
      </c>
      <c r="AM153" s="144">
        <v>240298.80838999999</v>
      </c>
      <c r="AN153" s="144">
        <v>1503590.9808400001</v>
      </c>
      <c r="AO153" s="144">
        <v>1098508.8126300001</v>
      </c>
      <c r="AP153" s="144">
        <v>212829.03764</v>
      </c>
      <c r="AQ153" s="144">
        <v>0</v>
      </c>
      <c r="AR153" s="144">
        <v>137313.58907799999</v>
      </c>
      <c r="AS153" s="144">
        <v>3453764.9730400001</v>
      </c>
    </row>
    <row r="154" spans="1:45" x14ac:dyDescent="0.25">
      <c r="A154">
        <v>177577</v>
      </c>
      <c r="B154">
        <v>0</v>
      </c>
      <c r="C154" t="s">
        <v>288</v>
      </c>
      <c r="D154" t="s">
        <v>275</v>
      </c>
      <c r="E154" t="s">
        <v>278</v>
      </c>
      <c r="F154" t="s">
        <v>289</v>
      </c>
      <c r="G154" t="s">
        <v>424</v>
      </c>
      <c r="H154" t="s">
        <v>424</v>
      </c>
      <c r="I154" t="s">
        <v>424</v>
      </c>
      <c r="J154" t="s">
        <v>424</v>
      </c>
      <c r="K154" t="s">
        <v>425</v>
      </c>
      <c r="L154" t="s">
        <v>424</v>
      </c>
      <c r="M154" t="s">
        <v>424</v>
      </c>
      <c r="P154" t="s">
        <v>425</v>
      </c>
      <c r="R154" s="143">
        <v>44802</v>
      </c>
      <c r="S154" s="143">
        <v>44788</v>
      </c>
      <c r="T154" s="143">
        <v>44785</v>
      </c>
      <c r="U154" t="s">
        <v>100</v>
      </c>
      <c r="V154" s="144">
        <v>1629004.01</v>
      </c>
      <c r="W154" s="145">
        <v>0.75008680080709</v>
      </c>
      <c r="X154" s="144">
        <v>2171754</v>
      </c>
      <c r="Y154" s="144">
        <v>1232504</v>
      </c>
      <c r="Z154" s="144">
        <v>35000</v>
      </c>
      <c r="AA154" s="144">
        <v>516050</v>
      </c>
      <c r="AB154" s="144">
        <v>130200</v>
      </c>
      <c r="AC154" s="144">
        <v>258000</v>
      </c>
      <c r="AD154" s="144">
        <v>2171754</v>
      </c>
      <c r="AE154" s="144">
        <v>0</v>
      </c>
      <c r="AF154" s="144">
        <v>588075.06999999995</v>
      </c>
      <c r="AG154" s="144">
        <v>25870.74</v>
      </c>
      <c r="AH154" s="144">
        <v>302132.15999999997</v>
      </c>
      <c r="AI154" s="144">
        <v>76450.460000000006</v>
      </c>
      <c r="AJ154" s="144">
        <v>96551.42</v>
      </c>
      <c r="AK154" s="144">
        <v>1089079.8500000001</v>
      </c>
      <c r="AL154" s="144">
        <v>0</v>
      </c>
      <c r="AM154" s="144">
        <v>0</v>
      </c>
      <c r="AN154" s="144">
        <v>0</v>
      </c>
      <c r="AO154" s="144">
        <v>0</v>
      </c>
      <c r="AP154" s="144">
        <v>0</v>
      </c>
      <c r="AQ154" s="144">
        <v>1089079.8500000001</v>
      </c>
      <c r="AR154" s="144">
        <v>0</v>
      </c>
      <c r="AS154" s="144">
        <v>1082674.1499999999</v>
      </c>
    </row>
    <row r="155" spans="1:45" x14ac:dyDescent="0.25">
      <c r="A155">
        <v>177578</v>
      </c>
      <c r="B155">
        <v>0</v>
      </c>
      <c r="C155" t="s">
        <v>290</v>
      </c>
      <c r="D155" t="s">
        <v>275</v>
      </c>
      <c r="E155" t="s">
        <v>276</v>
      </c>
      <c r="F155" t="s">
        <v>291</v>
      </c>
      <c r="G155" t="s">
        <v>424</v>
      </c>
      <c r="H155" t="s">
        <v>424</v>
      </c>
      <c r="I155" t="s">
        <v>424</v>
      </c>
      <c r="J155" t="s">
        <v>424</v>
      </c>
      <c r="K155" t="s">
        <v>424</v>
      </c>
      <c r="L155" t="s">
        <v>425</v>
      </c>
      <c r="M155" t="s">
        <v>424</v>
      </c>
      <c r="P155" t="s">
        <v>425</v>
      </c>
      <c r="R155" s="143">
        <v>44796</v>
      </c>
      <c r="S155" s="143">
        <v>44797</v>
      </c>
      <c r="T155" s="143">
        <v>44791</v>
      </c>
      <c r="U155" t="s">
        <v>100</v>
      </c>
      <c r="V155" s="144">
        <v>1460341.5</v>
      </c>
      <c r="W155" s="145">
        <v>0.75199825124050701</v>
      </c>
      <c r="X155" s="144">
        <v>1941948</v>
      </c>
      <c r="Y155" s="144">
        <v>205098</v>
      </c>
      <c r="Z155" s="144">
        <v>1500</v>
      </c>
      <c r="AA155" s="144">
        <v>1675350</v>
      </c>
      <c r="AB155" s="144">
        <v>60000</v>
      </c>
      <c r="AC155" s="144">
        <v>0</v>
      </c>
      <c r="AD155" s="144">
        <v>1941948</v>
      </c>
      <c r="AE155" s="144">
        <v>0</v>
      </c>
      <c r="AF155" s="144">
        <v>98338.13</v>
      </c>
      <c r="AG155" s="144">
        <v>0</v>
      </c>
      <c r="AH155" s="144">
        <v>884212.5</v>
      </c>
      <c r="AI155" s="144">
        <v>60000</v>
      </c>
      <c r="AJ155" s="144">
        <v>0</v>
      </c>
      <c r="AK155" s="144">
        <v>1042550.63</v>
      </c>
      <c r="AL155" s="144">
        <v>0</v>
      </c>
      <c r="AM155" s="144">
        <v>0</v>
      </c>
      <c r="AN155" s="144">
        <v>0</v>
      </c>
      <c r="AO155" s="144">
        <v>0</v>
      </c>
      <c r="AP155" s="144">
        <v>1042550.63</v>
      </c>
      <c r="AQ155" s="144">
        <v>0</v>
      </c>
      <c r="AR155" s="144">
        <v>0</v>
      </c>
      <c r="AS155" s="144">
        <v>899397.37</v>
      </c>
    </row>
    <row r="156" spans="1:45" x14ac:dyDescent="0.25">
      <c r="A156">
        <v>177580</v>
      </c>
      <c r="B156">
        <v>1</v>
      </c>
      <c r="C156" t="s">
        <v>136</v>
      </c>
      <c r="D156" t="s">
        <v>275</v>
      </c>
      <c r="E156" t="s">
        <v>292</v>
      </c>
      <c r="F156" t="s">
        <v>136</v>
      </c>
      <c r="G156" t="s">
        <v>425</v>
      </c>
      <c r="H156" t="s">
        <v>424</v>
      </c>
      <c r="I156" t="s">
        <v>425</v>
      </c>
      <c r="J156" t="s">
        <v>425</v>
      </c>
      <c r="K156" t="s">
        <v>425</v>
      </c>
      <c r="L156" t="s">
        <v>425</v>
      </c>
      <c r="M156" t="s">
        <v>424</v>
      </c>
      <c r="N156" t="s">
        <v>425</v>
      </c>
      <c r="O156">
        <v>172261</v>
      </c>
      <c r="P156" t="s">
        <v>425</v>
      </c>
      <c r="R156" s="143">
        <v>44796</v>
      </c>
      <c r="S156" s="143">
        <v>44788</v>
      </c>
      <c r="T156" s="143">
        <v>44796</v>
      </c>
      <c r="U156" t="s">
        <v>100</v>
      </c>
      <c r="V156" s="144">
        <v>1953875.68</v>
      </c>
      <c r="W156" s="145">
        <v>0.74999977928489703</v>
      </c>
      <c r="X156" s="144">
        <v>2605168.34</v>
      </c>
      <c r="Y156" s="144">
        <v>1934215.34</v>
      </c>
      <c r="Z156" s="144">
        <v>5153</v>
      </c>
      <c r="AA156" s="144">
        <v>374326</v>
      </c>
      <c r="AB156" s="144">
        <v>54640</v>
      </c>
      <c r="AC156" s="144">
        <v>236834</v>
      </c>
      <c r="AD156" s="144">
        <v>2605168.34</v>
      </c>
      <c r="AE156" s="144">
        <v>0</v>
      </c>
      <c r="AF156" s="144">
        <v>812255.85</v>
      </c>
      <c r="AG156" s="144">
        <v>7297.65</v>
      </c>
      <c r="AH156" s="144">
        <v>225778.59</v>
      </c>
      <c r="AI156" s="144">
        <v>79639.759999999995</v>
      </c>
      <c r="AJ156" s="144">
        <v>112497.19</v>
      </c>
      <c r="AK156" s="144">
        <v>1237469.04</v>
      </c>
      <c r="AL156" s="144">
        <v>135275.16</v>
      </c>
      <c r="AM156" s="144">
        <v>0</v>
      </c>
      <c r="AN156" s="144">
        <v>186937.32</v>
      </c>
      <c r="AO156" s="144">
        <v>182713.85</v>
      </c>
      <c r="AP156" s="144">
        <v>128684.94</v>
      </c>
      <c r="AQ156" s="144">
        <v>603857.77</v>
      </c>
      <c r="AR156" s="144">
        <v>0</v>
      </c>
      <c r="AS156" s="144">
        <v>1367699.3</v>
      </c>
    </row>
    <row r="157" spans="1:45" x14ac:dyDescent="0.25">
      <c r="A157">
        <v>177581</v>
      </c>
      <c r="B157">
        <v>0</v>
      </c>
      <c r="C157" t="s">
        <v>293</v>
      </c>
      <c r="D157" t="s">
        <v>275</v>
      </c>
      <c r="E157" t="s">
        <v>276</v>
      </c>
      <c r="F157" t="s">
        <v>294</v>
      </c>
      <c r="G157" t="s">
        <v>424</v>
      </c>
      <c r="H157" t="s">
        <v>424</v>
      </c>
      <c r="I157" t="s">
        <v>424</v>
      </c>
      <c r="J157" t="s">
        <v>424</v>
      </c>
      <c r="K157" t="s">
        <v>424</v>
      </c>
      <c r="L157" t="s">
        <v>425</v>
      </c>
      <c r="M157" t="s">
        <v>424</v>
      </c>
      <c r="P157" t="s">
        <v>425</v>
      </c>
      <c r="R157" s="143">
        <v>44805</v>
      </c>
      <c r="S157" s="143">
        <v>44797</v>
      </c>
      <c r="T157" s="143">
        <v>44790</v>
      </c>
      <c r="U157" t="s">
        <v>100</v>
      </c>
      <c r="V157" s="144">
        <v>350490.68</v>
      </c>
      <c r="W157" s="145">
        <v>0.89328088365032099</v>
      </c>
      <c r="X157" s="144">
        <v>392363.35</v>
      </c>
      <c r="Y157" s="144">
        <v>196246.95</v>
      </c>
      <c r="Z157" s="144">
        <v>0</v>
      </c>
      <c r="AA157" s="144">
        <v>140944.26999999999</v>
      </c>
      <c r="AB157" s="144">
        <v>0</v>
      </c>
      <c r="AC157" s="144">
        <v>55172.13</v>
      </c>
      <c r="AD157" s="144">
        <v>392363.35</v>
      </c>
      <c r="AE157" s="144">
        <v>0</v>
      </c>
      <c r="AF157" s="144">
        <v>53201.52</v>
      </c>
      <c r="AG157" s="144">
        <v>0</v>
      </c>
      <c r="AH157" s="144">
        <v>172728.15</v>
      </c>
      <c r="AI157" s="144">
        <v>0</v>
      </c>
      <c r="AJ157" s="144">
        <v>0</v>
      </c>
      <c r="AK157" s="144">
        <v>225929.67</v>
      </c>
      <c r="AL157" s="144">
        <v>0</v>
      </c>
      <c r="AM157" s="144">
        <v>0</v>
      </c>
      <c r="AN157" s="144">
        <v>0</v>
      </c>
      <c r="AO157" s="144">
        <v>0</v>
      </c>
      <c r="AP157" s="144">
        <v>225929.67</v>
      </c>
      <c r="AQ157" s="144">
        <v>0</v>
      </c>
      <c r="AR157" s="144">
        <v>0</v>
      </c>
      <c r="AS157" s="144">
        <v>166433.68</v>
      </c>
    </row>
    <row r="158" spans="1:45" x14ac:dyDescent="0.25">
      <c r="A158">
        <v>177582</v>
      </c>
      <c r="B158">
        <v>3</v>
      </c>
      <c r="C158" t="s">
        <v>228</v>
      </c>
      <c r="D158" t="s">
        <v>295</v>
      </c>
      <c r="E158" t="s">
        <v>295</v>
      </c>
      <c r="F158" t="s">
        <v>228</v>
      </c>
      <c r="G158" t="s">
        <v>424</v>
      </c>
      <c r="H158" t="s">
        <v>424</v>
      </c>
      <c r="I158" t="s">
        <v>424</v>
      </c>
      <c r="J158" t="s">
        <v>424</v>
      </c>
      <c r="K158" t="s">
        <v>425</v>
      </c>
      <c r="L158" t="s">
        <v>424</v>
      </c>
      <c r="M158" t="s">
        <v>425</v>
      </c>
      <c r="N158" t="s">
        <v>425</v>
      </c>
      <c r="O158">
        <v>170817</v>
      </c>
      <c r="P158" t="s">
        <v>425</v>
      </c>
      <c r="R158" s="143">
        <v>44792</v>
      </c>
      <c r="S158" s="143">
        <v>44812</v>
      </c>
      <c r="T158" s="143">
        <v>44812</v>
      </c>
      <c r="U158" t="s">
        <v>100</v>
      </c>
      <c r="V158" s="144">
        <v>1018024.99</v>
      </c>
      <c r="W158" s="145">
        <v>0.75896174643397396</v>
      </c>
      <c r="X158" s="144">
        <v>1341339</v>
      </c>
      <c r="Y158" s="144">
        <v>553570.28</v>
      </c>
      <c r="Z158" s="144">
        <v>22402</v>
      </c>
      <c r="AA158" s="144">
        <v>591590.96</v>
      </c>
      <c r="AB158" s="144">
        <v>115825.76</v>
      </c>
      <c r="AC158" s="144">
        <v>57950</v>
      </c>
      <c r="AD158" s="144">
        <v>1341339</v>
      </c>
      <c r="AE158" s="144">
        <v>0</v>
      </c>
      <c r="AF158" s="144">
        <v>353188.61</v>
      </c>
      <c r="AG158" s="144">
        <v>9150.33</v>
      </c>
      <c r="AH158" s="144">
        <v>321983.46000000002</v>
      </c>
      <c r="AI158" s="144">
        <v>108501.59</v>
      </c>
      <c r="AJ158" s="144">
        <v>9658.33</v>
      </c>
      <c r="AK158" s="144">
        <v>802482.32</v>
      </c>
      <c r="AL158" s="144">
        <v>0</v>
      </c>
      <c r="AM158" s="144">
        <v>0</v>
      </c>
      <c r="AN158" s="144">
        <v>0</v>
      </c>
      <c r="AO158" s="144">
        <v>0</v>
      </c>
      <c r="AP158" s="144">
        <v>0</v>
      </c>
      <c r="AQ158" s="144">
        <v>731140.35</v>
      </c>
      <c r="AR158" s="144">
        <v>71341.97</v>
      </c>
      <c r="AS158" s="144">
        <v>538856.68000000005</v>
      </c>
    </row>
    <row r="159" spans="1:45" x14ac:dyDescent="0.25">
      <c r="A159">
        <v>177583</v>
      </c>
      <c r="B159">
        <v>0</v>
      </c>
      <c r="C159" t="s">
        <v>138</v>
      </c>
      <c r="D159" t="s">
        <v>275</v>
      </c>
      <c r="E159" t="s">
        <v>278</v>
      </c>
      <c r="F159" t="s">
        <v>139</v>
      </c>
      <c r="G159" t="s">
        <v>424</v>
      </c>
      <c r="H159" t="s">
        <v>424</v>
      </c>
      <c r="I159" t="s">
        <v>425</v>
      </c>
      <c r="J159" t="s">
        <v>424</v>
      </c>
      <c r="K159" t="s">
        <v>424</v>
      </c>
      <c r="L159" t="s">
        <v>424</v>
      </c>
      <c r="M159" t="s">
        <v>424</v>
      </c>
      <c r="P159" t="s">
        <v>425</v>
      </c>
      <c r="R159" s="143">
        <v>44792</v>
      </c>
      <c r="S159" s="143">
        <v>44788</v>
      </c>
      <c r="T159" s="143">
        <v>44788</v>
      </c>
      <c r="U159" t="s">
        <v>100</v>
      </c>
      <c r="V159" s="144">
        <v>312970</v>
      </c>
      <c r="W159" s="145">
        <v>1</v>
      </c>
      <c r="X159" s="144">
        <v>312970</v>
      </c>
      <c r="Y159" s="144">
        <v>269170</v>
      </c>
      <c r="Z159" s="144">
        <v>0</v>
      </c>
      <c r="AA159" s="144">
        <v>43800</v>
      </c>
      <c r="AB159" s="144">
        <v>0</v>
      </c>
      <c r="AC159" s="144">
        <v>0</v>
      </c>
      <c r="AD159" s="144">
        <v>312970</v>
      </c>
      <c r="AE159" s="144">
        <v>0</v>
      </c>
      <c r="AF159" s="144">
        <v>179899.69</v>
      </c>
      <c r="AG159" s="144">
        <v>0</v>
      </c>
      <c r="AH159" s="144">
        <v>49331.34</v>
      </c>
      <c r="AI159" s="144">
        <v>0</v>
      </c>
      <c r="AJ159" s="144">
        <v>0</v>
      </c>
      <c r="AK159" s="144">
        <v>229231.03</v>
      </c>
      <c r="AL159" s="144">
        <v>0</v>
      </c>
      <c r="AM159" s="144">
        <v>0</v>
      </c>
      <c r="AN159" s="144">
        <v>229231.03</v>
      </c>
      <c r="AO159" s="144">
        <v>0</v>
      </c>
      <c r="AP159" s="144">
        <v>0</v>
      </c>
      <c r="AQ159" s="144">
        <v>0</v>
      </c>
      <c r="AR159" s="144">
        <v>0</v>
      </c>
      <c r="AS159" s="144">
        <v>83738.97</v>
      </c>
    </row>
    <row r="160" spans="1:45" x14ac:dyDescent="0.25">
      <c r="A160">
        <v>177585</v>
      </c>
      <c r="B160">
        <v>0</v>
      </c>
      <c r="C160" t="s">
        <v>273</v>
      </c>
      <c r="D160" t="s">
        <v>275</v>
      </c>
      <c r="E160" t="s">
        <v>276</v>
      </c>
      <c r="F160" t="s">
        <v>274</v>
      </c>
      <c r="G160" t="s">
        <v>425</v>
      </c>
      <c r="H160" t="s">
        <v>425</v>
      </c>
      <c r="I160" t="s">
        <v>425</v>
      </c>
      <c r="J160" t="s">
        <v>425</v>
      </c>
      <c r="K160" t="s">
        <v>424</v>
      </c>
      <c r="L160" t="s">
        <v>424</v>
      </c>
      <c r="M160" t="s">
        <v>424</v>
      </c>
      <c r="P160" t="s">
        <v>425</v>
      </c>
      <c r="R160" s="143">
        <v>44796</v>
      </c>
      <c r="S160" s="143">
        <v>44797</v>
      </c>
      <c r="T160" s="143">
        <v>44791</v>
      </c>
      <c r="U160" t="s">
        <v>100</v>
      </c>
      <c r="V160" s="144">
        <v>2022760.19</v>
      </c>
      <c r="W160" s="145">
        <v>0.79050959855152703</v>
      </c>
      <c r="X160" s="144">
        <v>2558805.35</v>
      </c>
      <c r="Y160" s="144">
        <v>2025565.52</v>
      </c>
      <c r="Z160" s="144">
        <v>70851.350000000006</v>
      </c>
      <c r="AA160" s="144">
        <v>260323.48</v>
      </c>
      <c r="AB160" s="144">
        <v>0</v>
      </c>
      <c r="AC160" s="144">
        <v>202065</v>
      </c>
      <c r="AD160" s="144">
        <v>2558805.35</v>
      </c>
      <c r="AE160" s="144">
        <v>0</v>
      </c>
      <c r="AF160" s="144">
        <v>1107137.81</v>
      </c>
      <c r="AG160" s="144">
        <v>18963.439999999999</v>
      </c>
      <c r="AH160" s="144">
        <v>180250.21</v>
      </c>
      <c r="AI160" s="144">
        <v>0</v>
      </c>
      <c r="AJ160" s="144">
        <v>20027</v>
      </c>
      <c r="AK160" s="144">
        <v>1326378.46</v>
      </c>
      <c r="AL160" s="144">
        <v>194680.67</v>
      </c>
      <c r="AM160" s="144">
        <v>169424.99</v>
      </c>
      <c r="AN160" s="144">
        <v>641825.1</v>
      </c>
      <c r="AO160" s="144">
        <v>320447.7</v>
      </c>
      <c r="AP160" s="144">
        <v>0</v>
      </c>
      <c r="AQ160" s="144">
        <v>0</v>
      </c>
      <c r="AR160" s="144">
        <v>0</v>
      </c>
      <c r="AS160" s="144">
        <v>1232426.8899999999</v>
      </c>
    </row>
    <row r="161" spans="1:45" x14ac:dyDescent="0.25">
      <c r="A161">
        <v>177586</v>
      </c>
      <c r="B161">
        <v>0</v>
      </c>
      <c r="C161" t="s">
        <v>296</v>
      </c>
      <c r="D161" t="s">
        <v>275</v>
      </c>
      <c r="E161" t="s">
        <v>276</v>
      </c>
      <c r="F161" t="s">
        <v>297</v>
      </c>
      <c r="G161" t="s">
        <v>425</v>
      </c>
      <c r="H161" t="s">
        <v>425</v>
      </c>
      <c r="I161" t="s">
        <v>425</v>
      </c>
      <c r="J161" t="s">
        <v>425</v>
      </c>
      <c r="K161" t="s">
        <v>424</v>
      </c>
      <c r="L161" t="s">
        <v>424</v>
      </c>
      <c r="M161" t="s">
        <v>424</v>
      </c>
      <c r="N161" t="s">
        <v>425</v>
      </c>
      <c r="O161">
        <v>172072</v>
      </c>
      <c r="P161" t="s">
        <v>425</v>
      </c>
      <c r="R161" s="143">
        <v>44796</v>
      </c>
      <c r="S161" s="143">
        <v>44797</v>
      </c>
      <c r="T161" s="143">
        <v>44790</v>
      </c>
      <c r="U161" t="s">
        <v>100</v>
      </c>
      <c r="V161" s="144">
        <v>1502647.51</v>
      </c>
      <c r="W161" s="145">
        <v>0.75008386636889202</v>
      </c>
      <c r="X161" s="144">
        <v>2003306</v>
      </c>
      <c r="Y161" s="144">
        <v>1432459</v>
      </c>
      <c r="Z161" s="144">
        <v>24000</v>
      </c>
      <c r="AA161" s="144">
        <v>275000</v>
      </c>
      <c r="AB161" s="144">
        <v>0</v>
      </c>
      <c r="AC161" s="144">
        <v>271847</v>
      </c>
      <c r="AD161" s="144">
        <v>2003306</v>
      </c>
      <c r="AE161" s="144">
        <v>0</v>
      </c>
      <c r="AF161" s="144">
        <v>1026201.3112</v>
      </c>
      <c r="AG161" s="144">
        <v>5188.97</v>
      </c>
      <c r="AH161" s="144">
        <v>156783.43</v>
      </c>
      <c r="AI161" s="144">
        <v>0</v>
      </c>
      <c r="AJ161" s="144">
        <v>78596.232810000001</v>
      </c>
      <c r="AK161" s="144">
        <v>1266769.94401</v>
      </c>
      <c r="AL161" s="144">
        <v>80790.929050000006</v>
      </c>
      <c r="AM161" s="144">
        <v>85780.779049999997</v>
      </c>
      <c r="AN161" s="144">
        <v>922388.19990000001</v>
      </c>
      <c r="AO161" s="144">
        <v>177810.04089</v>
      </c>
      <c r="AP161" s="144">
        <v>0</v>
      </c>
      <c r="AQ161" s="144">
        <v>0</v>
      </c>
      <c r="AR161" s="144">
        <v>0</v>
      </c>
      <c r="AS161" s="144">
        <v>736536.05599000002</v>
      </c>
    </row>
    <row r="162" spans="1:45" x14ac:dyDescent="0.25">
      <c r="A162">
        <v>177587</v>
      </c>
      <c r="B162">
        <v>0</v>
      </c>
      <c r="C162" t="s">
        <v>298</v>
      </c>
      <c r="D162" t="s">
        <v>275</v>
      </c>
      <c r="E162" t="s">
        <v>278</v>
      </c>
      <c r="F162" t="s">
        <v>299</v>
      </c>
      <c r="G162" t="s">
        <v>424</v>
      </c>
      <c r="H162" t="s">
        <v>424</v>
      </c>
      <c r="I162" t="s">
        <v>424</v>
      </c>
      <c r="J162" t="s">
        <v>425</v>
      </c>
      <c r="K162" t="s">
        <v>424</v>
      </c>
      <c r="L162" t="s">
        <v>425</v>
      </c>
      <c r="M162" t="s">
        <v>424</v>
      </c>
      <c r="N162" t="s">
        <v>425</v>
      </c>
      <c r="O162">
        <v>171712</v>
      </c>
      <c r="P162" t="s">
        <v>425</v>
      </c>
      <c r="R162" s="143">
        <v>44801</v>
      </c>
      <c r="S162" s="143">
        <v>44788</v>
      </c>
      <c r="T162" s="143">
        <v>44787</v>
      </c>
      <c r="U162" t="s">
        <v>100</v>
      </c>
      <c r="V162" s="144">
        <v>1653322.5</v>
      </c>
      <c r="W162" s="145">
        <v>0.75</v>
      </c>
      <c r="X162" s="144">
        <v>2204430</v>
      </c>
      <c r="Y162" s="144">
        <v>1593298.14</v>
      </c>
      <c r="Z162" s="144">
        <v>91225</v>
      </c>
      <c r="AA162" s="144">
        <v>485406.86</v>
      </c>
      <c r="AB162" s="144">
        <v>0</v>
      </c>
      <c r="AC162" s="144">
        <v>34500</v>
      </c>
      <c r="AD162" s="144">
        <v>2204430</v>
      </c>
      <c r="AE162" s="144">
        <v>0</v>
      </c>
      <c r="AF162" s="144">
        <v>884118.35</v>
      </c>
      <c r="AG162" s="144">
        <v>51988.18</v>
      </c>
      <c r="AH162" s="144">
        <v>372201.1</v>
      </c>
      <c r="AI162" s="144">
        <v>0</v>
      </c>
      <c r="AJ162" s="144">
        <v>33260.559999999998</v>
      </c>
      <c r="AK162" s="144">
        <v>1341568.19</v>
      </c>
      <c r="AL162" s="144">
        <v>0</v>
      </c>
      <c r="AM162" s="144">
        <v>0</v>
      </c>
      <c r="AN162" s="144">
        <v>0</v>
      </c>
      <c r="AO162" s="144">
        <v>1055034.8400000001</v>
      </c>
      <c r="AP162" s="144">
        <v>286533.34999999998</v>
      </c>
      <c r="AQ162" s="144">
        <v>0</v>
      </c>
      <c r="AR162" s="144">
        <v>0</v>
      </c>
      <c r="AS162" s="144">
        <v>862861.81</v>
      </c>
    </row>
    <row r="163" spans="1:45" x14ac:dyDescent="0.25">
      <c r="A163">
        <v>177588</v>
      </c>
      <c r="B163">
        <v>1</v>
      </c>
      <c r="C163" t="s">
        <v>300</v>
      </c>
      <c r="D163" t="s">
        <v>295</v>
      </c>
      <c r="E163" t="s">
        <v>295</v>
      </c>
      <c r="F163" t="s">
        <v>301</v>
      </c>
      <c r="G163" t="s">
        <v>425</v>
      </c>
      <c r="H163" t="s">
        <v>425</v>
      </c>
      <c r="I163" t="s">
        <v>425</v>
      </c>
      <c r="J163" t="s">
        <v>425</v>
      </c>
      <c r="K163" t="s">
        <v>424</v>
      </c>
      <c r="L163" t="s">
        <v>424</v>
      </c>
      <c r="M163" t="s">
        <v>424</v>
      </c>
      <c r="P163" t="s">
        <v>424</v>
      </c>
      <c r="Q163" s="143">
        <v>45291</v>
      </c>
      <c r="R163" s="143">
        <v>44803</v>
      </c>
      <c r="S163" s="143">
        <v>44812</v>
      </c>
      <c r="T163" s="143">
        <v>44812</v>
      </c>
      <c r="U163" t="s">
        <v>100</v>
      </c>
      <c r="V163" s="144">
        <v>425630</v>
      </c>
      <c r="W163" s="145">
        <v>1</v>
      </c>
      <c r="X163" s="144">
        <v>425630</v>
      </c>
      <c r="Y163" s="144">
        <v>397691.87</v>
      </c>
      <c r="Z163" s="144">
        <v>0</v>
      </c>
      <c r="AA163" s="144">
        <v>27938.13</v>
      </c>
      <c r="AB163" s="144">
        <v>0</v>
      </c>
      <c r="AC163" s="144">
        <v>0</v>
      </c>
      <c r="AD163" s="144">
        <v>425630</v>
      </c>
      <c r="AE163" s="144">
        <v>0</v>
      </c>
      <c r="AF163" s="144">
        <v>224196.53</v>
      </c>
      <c r="AG163" s="144">
        <v>0</v>
      </c>
      <c r="AH163" s="144">
        <v>27703.77</v>
      </c>
      <c r="AI163" s="144">
        <v>0</v>
      </c>
      <c r="AJ163" s="144">
        <v>0</v>
      </c>
      <c r="AK163" s="144">
        <v>251900.3</v>
      </c>
      <c r="AL163" s="144">
        <v>138710.77249999999</v>
      </c>
      <c r="AM163" s="144">
        <v>28495.272499999999</v>
      </c>
      <c r="AN163" s="144">
        <v>55228.362500000003</v>
      </c>
      <c r="AO163" s="144">
        <v>29465.892500000002</v>
      </c>
      <c r="AP163" s="144">
        <v>0</v>
      </c>
      <c r="AQ163" s="144">
        <v>0</v>
      </c>
      <c r="AR163" s="144">
        <v>0</v>
      </c>
      <c r="AS163" s="144">
        <v>173729.7</v>
      </c>
    </row>
    <row r="164" spans="1:45" x14ac:dyDescent="0.25">
      <c r="A164">
        <v>177593</v>
      </c>
      <c r="B164">
        <v>0</v>
      </c>
      <c r="C164" t="s">
        <v>302</v>
      </c>
      <c r="D164" t="s">
        <v>295</v>
      </c>
      <c r="E164" t="s">
        <v>295</v>
      </c>
      <c r="F164" t="s">
        <v>302</v>
      </c>
      <c r="G164" t="s">
        <v>425</v>
      </c>
      <c r="H164" t="s">
        <v>425</v>
      </c>
      <c r="I164" t="s">
        <v>425</v>
      </c>
      <c r="J164" t="s">
        <v>425</v>
      </c>
      <c r="K164" t="s">
        <v>424</v>
      </c>
      <c r="L164" t="s">
        <v>425</v>
      </c>
      <c r="M164" t="s">
        <v>425</v>
      </c>
      <c r="N164" t="s">
        <v>425</v>
      </c>
      <c r="O164">
        <v>172262</v>
      </c>
      <c r="P164" t="s">
        <v>424</v>
      </c>
      <c r="Q164" s="143">
        <v>45070</v>
      </c>
      <c r="R164" s="143">
        <v>44839</v>
      </c>
      <c r="S164" s="143">
        <v>44812</v>
      </c>
      <c r="T164" s="143">
        <v>44812</v>
      </c>
      <c r="U164" t="s">
        <v>100</v>
      </c>
      <c r="V164" s="144">
        <v>1086983.1000000001</v>
      </c>
      <c r="W164" s="145">
        <v>0.7</v>
      </c>
      <c r="X164" s="144">
        <v>1552833</v>
      </c>
      <c r="Y164" s="144">
        <v>480000</v>
      </c>
      <c r="Z164" s="144">
        <v>34296</v>
      </c>
      <c r="AA164" s="144">
        <v>477537</v>
      </c>
      <c r="AB164" s="144">
        <v>561000</v>
      </c>
      <c r="AC164" s="144">
        <v>0</v>
      </c>
      <c r="AD164" s="144">
        <v>1552833</v>
      </c>
      <c r="AE164" s="144">
        <v>0</v>
      </c>
      <c r="AF164" s="144">
        <v>0</v>
      </c>
      <c r="AG164" s="144">
        <v>0</v>
      </c>
      <c r="AH164" s="144">
        <v>0</v>
      </c>
      <c r="AI164" s="144">
        <v>0</v>
      </c>
      <c r="AJ164" s="144">
        <v>0</v>
      </c>
      <c r="AK164" s="144">
        <v>0</v>
      </c>
      <c r="AL164" s="144">
        <v>0</v>
      </c>
      <c r="AM164" s="144">
        <v>0</v>
      </c>
      <c r="AN164" s="144">
        <v>0</v>
      </c>
      <c r="AO164" s="144">
        <v>0</v>
      </c>
      <c r="AP164" s="144">
        <v>0</v>
      </c>
      <c r="AQ164" s="144">
        <v>0</v>
      </c>
      <c r="AR164" s="144">
        <v>0</v>
      </c>
      <c r="AS164" s="144">
        <v>1552833</v>
      </c>
    </row>
    <row r="165" spans="1:45" x14ac:dyDescent="0.25">
      <c r="A165">
        <v>177595</v>
      </c>
      <c r="B165">
        <v>1</v>
      </c>
      <c r="C165" t="s">
        <v>130</v>
      </c>
      <c r="D165" t="s">
        <v>295</v>
      </c>
      <c r="E165" t="s">
        <v>295</v>
      </c>
      <c r="F165" t="s">
        <v>131</v>
      </c>
      <c r="G165" t="s">
        <v>425</v>
      </c>
      <c r="H165" t="s">
        <v>425</v>
      </c>
      <c r="I165" t="s">
        <v>425</v>
      </c>
      <c r="J165" t="s">
        <v>424</v>
      </c>
      <c r="K165" t="s">
        <v>424</v>
      </c>
      <c r="L165" t="s">
        <v>424</v>
      </c>
      <c r="M165" t="s">
        <v>424</v>
      </c>
      <c r="N165" t="s">
        <v>425</v>
      </c>
      <c r="O165">
        <v>170487</v>
      </c>
      <c r="P165" t="s">
        <v>425</v>
      </c>
      <c r="R165" s="143">
        <v>44804</v>
      </c>
      <c r="S165" s="143">
        <v>44812</v>
      </c>
      <c r="T165" s="143">
        <v>44812</v>
      </c>
      <c r="U165" t="s">
        <v>100</v>
      </c>
      <c r="V165" s="144">
        <v>999723.16</v>
      </c>
      <c r="W165" s="145">
        <v>0.81409796411494995</v>
      </c>
      <c r="X165" s="144">
        <v>1228013.3400000001</v>
      </c>
      <c r="Y165" s="144">
        <v>758467.42</v>
      </c>
      <c r="Z165" s="144">
        <v>5636.75</v>
      </c>
      <c r="AA165" s="144">
        <v>191893.29</v>
      </c>
      <c r="AB165" s="144">
        <v>0</v>
      </c>
      <c r="AC165" s="144">
        <v>272015.88</v>
      </c>
      <c r="AD165" s="144">
        <v>1228013.3400000001</v>
      </c>
      <c r="AE165" s="144">
        <v>0</v>
      </c>
      <c r="AF165" s="144">
        <v>409530.97</v>
      </c>
      <c r="AG165" s="144">
        <v>610.48</v>
      </c>
      <c r="AH165" s="144">
        <v>130737.69</v>
      </c>
      <c r="AI165" s="144">
        <v>0</v>
      </c>
      <c r="AJ165" s="144">
        <v>182059.46799999999</v>
      </c>
      <c r="AK165" s="144">
        <v>722938.60800000001</v>
      </c>
      <c r="AL165" s="144">
        <v>361469.29499999998</v>
      </c>
      <c r="AM165" s="144">
        <v>180734.6525</v>
      </c>
      <c r="AN165" s="144">
        <v>180734.6525</v>
      </c>
      <c r="AO165" s="144">
        <v>0</v>
      </c>
      <c r="AP165" s="144">
        <v>0</v>
      </c>
      <c r="AQ165" s="144">
        <v>0</v>
      </c>
      <c r="AR165" s="144">
        <v>0</v>
      </c>
      <c r="AS165" s="144">
        <v>505074.73200000002</v>
      </c>
    </row>
    <row r="166" spans="1:45" x14ac:dyDescent="0.25">
      <c r="A166">
        <v>177603</v>
      </c>
      <c r="B166">
        <v>1</v>
      </c>
      <c r="C166" t="s">
        <v>303</v>
      </c>
      <c r="D166" t="s">
        <v>295</v>
      </c>
      <c r="E166" t="s">
        <v>295</v>
      </c>
      <c r="F166" t="s">
        <v>304</v>
      </c>
      <c r="G166" t="s">
        <v>425</v>
      </c>
      <c r="H166" t="s">
        <v>425</v>
      </c>
      <c r="I166" t="s">
        <v>425</v>
      </c>
      <c r="J166" t="s">
        <v>425</v>
      </c>
      <c r="K166" t="s">
        <v>424</v>
      </c>
      <c r="L166" t="s">
        <v>425</v>
      </c>
      <c r="M166" t="s">
        <v>424</v>
      </c>
      <c r="N166" t="s">
        <v>425</v>
      </c>
      <c r="P166" t="s">
        <v>425</v>
      </c>
      <c r="R166" s="143">
        <v>44817</v>
      </c>
      <c r="S166" s="143">
        <v>44812</v>
      </c>
      <c r="T166" s="143">
        <v>44812</v>
      </c>
      <c r="U166" t="s">
        <v>100</v>
      </c>
      <c r="V166" s="144">
        <v>2209676.15</v>
      </c>
      <c r="W166" s="145">
        <v>0.75462095405874896</v>
      </c>
      <c r="X166" s="144">
        <v>2928193.47</v>
      </c>
      <c r="Y166" s="144">
        <v>2294744.08</v>
      </c>
      <c r="Z166" s="144">
        <v>50000</v>
      </c>
      <c r="AA166" s="144">
        <v>331318.33</v>
      </c>
      <c r="AB166" s="144">
        <v>0</v>
      </c>
      <c r="AC166" s="144">
        <v>252131.06</v>
      </c>
      <c r="AD166" s="144">
        <v>2928193.47</v>
      </c>
      <c r="AE166" s="144">
        <v>0</v>
      </c>
      <c r="AF166" s="144">
        <v>908749.08</v>
      </c>
      <c r="AG166" s="144">
        <v>0</v>
      </c>
      <c r="AH166" s="144">
        <v>171235.3</v>
      </c>
      <c r="AI166" s="144">
        <v>0</v>
      </c>
      <c r="AJ166" s="144">
        <v>148239.19</v>
      </c>
      <c r="AK166" s="144">
        <v>1228223.57</v>
      </c>
      <c r="AL166" s="144">
        <v>177745.08</v>
      </c>
      <c r="AM166" s="144">
        <v>177745.09</v>
      </c>
      <c r="AN166" s="144">
        <v>241889.5</v>
      </c>
      <c r="AO166" s="144">
        <v>414453</v>
      </c>
      <c r="AP166" s="144">
        <v>216390.9</v>
      </c>
      <c r="AQ166" s="144">
        <v>0</v>
      </c>
      <c r="AR166" s="144">
        <v>0</v>
      </c>
      <c r="AS166" s="144">
        <v>1699969.9</v>
      </c>
    </row>
    <row r="167" spans="1:45" x14ac:dyDescent="0.25">
      <c r="A167">
        <v>177608</v>
      </c>
      <c r="B167">
        <v>2</v>
      </c>
      <c r="C167" t="s">
        <v>305</v>
      </c>
      <c r="D167" t="s">
        <v>295</v>
      </c>
      <c r="E167" t="s">
        <v>295</v>
      </c>
      <c r="F167" t="s">
        <v>306</v>
      </c>
      <c r="G167" t="s">
        <v>424</v>
      </c>
      <c r="H167" t="s">
        <v>424</v>
      </c>
      <c r="I167" t="s">
        <v>424</v>
      </c>
      <c r="J167" t="s">
        <v>425</v>
      </c>
      <c r="K167" t="s">
        <v>424</v>
      </c>
      <c r="L167" t="s">
        <v>425</v>
      </c>
      <c r="M167" t="s">
        <v>425</v>
      </c>
      <c r="P167" t="s">
        <v>425</v>
      </c>
      <c r="R167" s="143">
        <v>44796</v>
      </c>
      <c r="S167" s="143">
        <v>44812</v>
      </c>
      <c r="T167" s="143">
        <v>44812</v>
      </c>
      <c r="U167" t="s">
        <v>100</v>
      </c>
      <c r="V167" s="144">
        <v>1617733.22</v>
      </c>
      <c r="W167" s="145">
        <v>0.75464704951168105</v>
      </c>
      <c r="X167" s="144">
        <v>2143695.15</v>
      </c>
      <c r="Y167" s="144">
        <v>1594770.66</v>
      </c>
      <c r="Z167" s="144">
        <v>11100</v>
      </c>
      <c r="AA167" s="144">
        <v>412982.86</v>
      </c>
      <c r="AB167" s="144">
        <v>0</v>
      </c>
      <c r="AC167" s="144">
        <v>124841.63</v>
      </c>
      <c r="AD167" s="144">
        <v>2143695.15</v>
      </c>
      <c r="AE167" s="144">
        <v>0</v>
      </c>
      <c r="AF167" s="144">
        <v>646598.57999999996</v>
      </c>
      <c r="AG167" s="144">
        <v>11194</v>
      </c>
      <c r="AH167" s="144">
        <v>181741.55</v>
      </c>
      <c r="AI167" s="144">
        <v>82527.17</v>
      </c>
      <c r="AJ167" s="144">
        <v>0</v>
      </c>
      <c r="AK167" s="144">
        <v>922061.3</v>
      </c>
      <c r="AL167" s="144">
        <v>0</v>
      </c>
      <c r="AM167" s="144">
        <v>0</v>
      </c>
      <c r="AN167" s="144">
        <v>0</v>
      </c>
      <c r="AO167" s="144">
        <v>742791.44</v>
      </c>
      <c r="AP167" s="144">
        <v>141056.81</v>
      </c>
      <c r="AQ167" s="144">
        <v>0</v>
      </c>
      <c r="AR167" s="144">
        <v>38213.050000000003</v>
      </c>
      <c r="AS167" s="144">
        <v>1221633.8500000001</v>
      </c>
    </row>
    <row r="168" spans="1:45" x14ac:dyDescent="0.25">
      <c r="A168">
        <v>177678</v>
      </c>
      <c r="B168">
        <v>1</v>
      </c>
      <c r="C168" t="s">
        <v>309</v>
      </c>
      <c r="D168" t="s">
        <v>307</v>
      </c>
      <c r="E168" t="s">
        <v>308</v>
      </c>
      <c r="F168" t="s">
        <v>310</v>
      </c>
      <c r="G168" t="s">
        <v>424</v>
      </c>
      <c r="H168" t="s">
        <v>424</v>
      </c>
      <c r="I168" t="s">
        <v>424</v>
      </c>
      <c r="J168" t="s">
        <v>425</v>
      </c>
      <c r="K168" t="s">
        <v>424</v>
      </c>
      <c r="L168" t="s">
        <v>424</v>
      </c>
      <c r="M168" t="s">
        <v>424</v>
      </c>
      <c r="P168" t="s">
        <v>425</v>
      </c>
      <c r="R168" s="143">
        <v>44803</v>
      </c>
      <c r="S168" s="143">
        <v>44760</v>
      </c>
      <c r="T168" s="143">
        <v>44757</v>
      </c>
      <c r="U168" t="s">
        <v>100</v>
      </c>
      <c r="V168" s="144">
        <v>199480.2</v>
      </c>
      <c r="W168" s="145">
        <v>0.81058597895713103</v>
      </c>
      <c r="X168" s="144">
        <v>246093.82</v>
      </c>
      <c r="Y168" s="144">
        <v>96050.76</v>
      </c>
      <c r="Z168" s="144">
        <v>7027</v>
      </c>
      <c r="AA168" s="144">
        <v>143016.06</v>
      </c>
      <c r="AB168" s="144">
        <v>0</v>
      </c>
      <c r="AC168" s="144">
        <v>0</v>
      </c>
      <c r="AD168" s="144">
        <v>246093.82</v>
      </c>
      <c r="AE168" s="144">
        <v>0</v>
      </c>
      <c r="AF168" s="144">
        <v>62860</v>
      </c>
      <c r="AG168" s="144">
        <v>4800</v>
      </c>
      <c r="AH168" s="144">
        <v>39951.65</v>
      </c>
      <c r="AI168" s="144">
        <v>0</v>
      </c>
      <c r="AJ168" s="144">
        <v>0</v>
      </c>
      <c r="AK168" s="144">
        <v>107611.65</v>
      </c>
      <c r="AL168" s="144">
        <v>0</v>
      </c>
      <c r="AM168" s="144">
        <v>0</v>
      </c>
      <c r="AN168" s="144">
        <v>0</v>
      </c>
      <c r="AO168" s="144">
        <v>107611.65</v>
      </c>
      <c r="AP168" s="144">
        <v>0</v>
      </c>
      <c r="AQ168" s="144">
        <v>0</v>
      </c>
      <c r="AR168" s="144">
        <v>0</v>
      </c>
      <c r="AS168" s="144">
        <v>138482.17000000001</v>
      </c>
    </row>
    <row r="169" spans="1:45" x14ac:dyDescent="0.25">
      <c r="A169">
        <v>177686</v>
      </c>
      <c r="B169">
        <v>0</v>
      </c>
      <c r="C169" t="s">
        <v>311</v>
      </c>
      <c r="D169" t="s">
        <v>307</v>
      </c>
      <c r="E169" t="s">
        <v>308</v>
      </c>
      <c r="F169" t="s">
        <v>311</v>
      </c>
      <c r="G169" t="s">
        <v>424</v>
      </c>
      <c r="H169" t="s">
        <v>424</v>
      </c>
      <c r="I169" t="s">
        <v>424</v>
      </c>
      <c r="J169" t="s">
        <v>425</v>
      </c>
      <c r="K169" t="s">
        <v>425</v>
      </c>
      <c r="L169" t="s">
        <v>425</v>
      </c>
      <c r="M169" t="s">
        <v>424</v>
      </c>
      <c r="P169" t="s">
        <v>424</v>
      </c>
      <c r="Q169" s="143">
        <v>45378</v>
      </c>
      <c r="R169" s="143">
        <v>44802</v>
      </c>
      <c r="S169" s="143">
        <v>44755</v>
      </c>
      <c r="T169" s="143">
        <v>44756</v>
      </c>
      <c r="U169" t="s">
        <v>100</v>
      </c>
      <c r="V169" s="144">
        <v>1493299.68</v>
      </c>
      <c r="W169" s="145">
        <v>0.66963375514484302</v>
      </c>
      <c r="X169" s="144">
        <v>2230024.5</v>
      </c>
      <c r="Y169" s="144">
        <v>619646</v>
      </c>
      <c r="Z169" s="144">
        <v>22449.66</v>
      </c>
      <c r="AA169" s="144">
        <v>1326296.27</v>
      </c>
      <c r="AB169" s="144">
        <v>59356.6</v>
      </c>
      <c r="AC169" s="144">
        <v>202275.97</v>
      </c>
      <c r="AD169" s="144">
        <v>2230024.5</v>
      </c>
      <c r="AE169" s="144">
        <v>0</v>
      </c>
      <c r="AF169" s="144">
        <v>115243.34</v>
      </c>
      <c r="AG169" s="144">
        <v>119.95</v>
      </c>
      <c r="AH169" s="144">
        <v>76782.09</v>
      </c>
      <c r="AI169" s="144">
        <v>17736.599999999999</v>
      </c>
      <c r="AJ169" s="144">
        <v>12485.59</v>
      </c>
      <c r="AK169" s="144">
        <v>222367.57</v>
      </c>
      <c r="AL169" s="144">
        <v>0</v>
      </c>
      <c r="AM169" s="144">
        <v>0</v>
      </c>
      <c r="AN169" s="144">
        <v>0</v>
      </c>
      <c r="AO169" s="144">
        <v>208884.84</v>
      </c>
      <c r="AP169" s="144">
        <v>13482.73</v>
      </c>
      <c r="AQ169" s="144">
        <v>0</v>
      </c>
      <c r="AR169" s="144">
        <v>0</v>
      </c>
      <c r="AS169" s="144">
        <v>2007656.93</v>
      </c>
    </row>
    <row r="170" spans="1:45" x14ac:dyDescent="0.25">
      <c r="A170">
        <v>177693</v>
      </c>
      <c r="B170">
        <v>1</v>
      </c>
      <c r="C170" t="s">
        <v>313</v>
      </c>
      <c r="D170" t="s">
        <v>307</v>
      </c>
      <c r="E170" t="s">
        <v>312</v>
      </c>
      <c r="F170" t="s">
        <v>313</v>
      </c>
      <c r="G170" t="s">
        <v>424</v>
      </c>
      <c r="H170" t="s">
        <v>425</v>
      </c>
      <c r="I170" t="s">
        <v>425</v>
      </c>
      <c r="J170" t="s">
        <v>424</v>
      </c>
      <c r="K170" t="s">
        <v>424</v>
      </c>
      <c r="L170" t="s">
        <v>424</v>
      </c>
      <c r="M170" t="s">
        <v>424</v>
      </c>
      <c r="P170" t="s">
        <v>425</v>
      </c>
      <c r="R170" s="143">
        <v>44825</v>
      </c>
      <c r="S170" s="143">
        <v>44760</v>
      </c>
      <c r="T170" s="143">
        <v>44760</v>
      </c>
      <c r="U170" t="s">
        <v>100</v>
      </c>
      <c r="V170" s="144">
        <v>538422.96</v>
      </c>
      <c r="W170" s="145">
        <v>0.75023750818290402</v>
      </c>
      <c r="X170" s="144">
        <v>717670.01</v>
      </c>
      <c r="Y170" s="144">
        <v>486346.32</v>
      </c>
      <c r="Z170" s="144">
        <v>7500</v>
      </c>
      <c r="AA170" s="144">
        <v>164710.69</v>
      </c>
      <c r="AB170" s="144">
        <v>0</v>
      </c>
      <c r="AC170" s="144">
        <v>59113</v>
      </c>
      <c r="AD170" s="144">
        <v>717670.01</v>
      </c>
      <c r="AE170" s="144">
        <v>0</v>
      </c>
      <c r="AF170" s="144">
        <v>218418.6</v>
      </c>
      <c r="AG170" s="144">
        <v>870</v>
      </c>
      <c r="AH170" s="144">
        <v>42857.67</v>
      </c>
      <c r="AI170" s="144">
        <v>0</v>
      </c>
      <c r="AJ170" s="144">
        <v>4363.4799999999996</v>
      </c>
      <c r="AK170" s="144">
        <v>266509.75</v>
      </c>
      <c r="AL170" s="144">
        <v>0</v>
      </c>
      <c r="AM170" s="144">
        <v>33951.089999999997</v>
      </c>
      <c r="AN170" s="144">
        <v>232558.66</v>
      </c>
      <c r="AO170" s="144">
        <v>0</v>
      </c>
      <c r="AP170" s="144">
        <v>0</v>
      </c>
      <c r="AQ170" s="144">
        <v>0</v>
      </c>
      <c r="AR170" s="144">
        <v>0</v>
      </c>
      <c r="AS170" s="144">
        <v>451160.26</v>
      </c>
    </row>
    <row r="171" spans="1:45" x14ac:dyDescent="0.25">
      <c r="A171">
        <v>177695</v>
      </c>
      <c r="B171">
        <v>1</v>
      </c>
      <c r="C171" t="s">
        <v>130</v>
      </c>
      <c r="D171" t="s">
        <v>307</v>
      </c>
      <c r="E171" t="s">
        <v>312</v>
      </c>
      <c r="F171" t="s">
        <v>131</v>
      </c>
      <c r="G171" t="s">
        <v>424</v>
      </c>
      <c r="H171" t="s">
        <v>425</v>
      </c>
      <c r="I171" t="s">
        <v>425</v>
      </c>
      <c r="J171" t="s">
        <v>425</v>
      </c>
      <c r="K171" t="s">
        <v>424</v>
      </c>
      <c r="L171" t="s">
        <v>424</v>
      </c>
      <c r="M171" t="s">
        <v>424</v>
      </c>
      <c r="N171" t="s">
        <v>425</v>
      </c>
      <c r="O171">
        <v>170487</v>
      </c>
      <c r="P171" t="s">
        <v>425</v>
      </c>
      <c r="R171" s="143">
        <v>44826</v>
      </c>
      <c r="S171" s="143">
        <v>44760</v>
      </c>
      <c r="T171" s="143">
        <v>44760</v>
      </c>
      <c r="U171" t="s">
        <v>100</v>
      </c>
      <c r="V171" s="144">
        <v>1871964.8</v>
      </c>
      <c r="W171" s="145">
        <v>0.81506167200428203</v>
      </c>
      <c r="X171" s="144">
        <v>2296715.5299999998</v>
      </c>
      <c r="Y171" s="144">
        <v>1380378.55</v>
      </c>
      <c r="Z171" s="144">
        <v>64497.53</v>
      </c>
      <c r="AA171" s="144">
        <v>471702.99</v>
      </c>
      <c r="AB171" s="144">
        <v>0</v>
      </c>
      <c r="AC171" s="144">
        <v>380136.46</v>
      </c>
      <c r="AD171" s="144">
        <v>2296715.5299999998</v>
      </c>
      <c r="AE171" s="144">
        <v>0</v>
      </c>
      <c r="AF171" s="144">
        <v>399925.38</v>
      </c>
      <c r="AG171" s="144">
        <v>1854.53</v>
      </c>
      <c r="AH171" s="144">
        <v>31366.9</v>
      </c>
      <c r="AI171" s="144">
        <v>894.23</v>
      </c>
      <c r="AJ171" s="144">
        <v>135002.23999999999</v>
      </c>
      <c r="AK171" s="144">
        <v>569043.28</v>
      </c>
      <c r="AL171" s="144">
        <v>13088.64</v>
      </c>
      <c r="AM171" s="144">
        <v>166984.85999999999</v>
      </c>
      <c r="AN171" s="144">
        <v>189984.88</v>
      </c>
      <c r="AO171" s="144">
        <v>198984.9</v>
      </c>
      <c r="AP171" s="144">
        <v>0</v>
      </c>
      <c r="AQ171" s="144">
        <v>0</v>
      </c>
      <c r="AR171" s="144">
        <v>0</v>
      </c>
      <c r="AS171" s="144">
        <v>1727672.25</v>
      </c>
    </row>
    <row r="172" spans="1:45" x14ac:dyDescent="0.25">
      <c r="A172">
        <v>177702</v>
      </c>
      <c r="B172">
        <v>0</v>
      </c>
      <c r="C172" t="s">
        <v>314</v>
      </c>
      <c r="D172" t="s">
        <v>307</v>
      </c>
      <c r="E172" t="s">
        <v>312</v>
      </c>
      <c r="F172" t="s">
        <v>314</v>
      </c>
      <c r="G172" t="s">
        <v>424</v>
      </c>
      <c r="H172" t="s">
        <v>424</v>
      </c>
      <c r="I172" t="s">
        <v>424</v>
      </c>
      <c r="J172" t="s">
        <v>424</v>
      </c>
      <c r="K172" t="s">
        <v>425</v>
      </c>
      <c r="L172" t="s">
        <v>424</v>
      </c>
      <c r="M172" t="s">
        <v>424</v>
      </c>
      <c r="P172" t="s">
        <v>425</v>
      </c>
      <c r="R172" s="143">
        <v>44799</v>
      </c>
      <c r="S172" s="143">
        <v>44760</v>
      </c>
      <c r="T172" s="143">
        <v>44756</v>
      </c>
      <c r="U172" t="s">
        <v>100</v>
      </c>
      <c r="V172" s="144">
        <v>647754.99</v>
      </c>
      <c r="W172" s="145">
        <v>0.70850582167994702</v>
      </c>
      <c r="X172" s="144">
        <v>914255</v>
      </c>
      <c r="Y172" s="144">
        <v>634220</v>
      </c>
      <c r="Z172" s="144">
        <v>6380</v>
      </c>
      <c r="AA172" s="144">
        <v>148525</v>
      </c>
      <c r="AB172" s="144">
        <v>37510</v>
      </c>
      <c r="AC172" s="144">
        <v>87620</v>
      </c>
      <c r="AD172" s="144">
        <v>914255</v>
      </c>
      <c r="AE172" s="144">
        <v>0</v>
      </c>
      <c r="AF172" s="144">
        <v>298605.3</v>
      </c>
      <c r="AG172" s="144">
        <v>0</v>
      </c>
      <c r="AH172" s="144">
        <v>117800.19</v>
      </c>
      <c r="AI172" s="144">
        <v>10052.07</v>
      </c>
      <c r="AJ172" s="144">
        <v>10853.64</v>
      </c>
      <c r="AK172" s="144">
        <v>437311.2</v>
      </c>
      <c r="AL172" s="144">
        <v>0</v>
      </c>
      <c r="AM172" s="144">
        <v>0</v>
      </c>
      <c r="AN172" s="144">
        <v>0</v>
      </c>
      <c r="AO172" s="144">
        <v>0</v>
      </c>
      <c r="AP172" s="144">
        <v>0</v>
      </c>
      <c r="AQ172" s="144">
        <v>437311.2</v>
      </c>
      <c r="AR172" s="144">
        <v>0</v>
      </c>
      <c r="AS172" s="144">
        <v>476943.8</v>
      </c>
    </row>
    <row r="173" spans="1:45" x14ac:dyDescent="0.25">
      <c r="A173">
        <v>177703</v>
      </c>
      <c r="B173">
        <v>0</v>
      </c>
      <c r="C173" t="s">
        <v>315</v>
      </c>
      <c r="D173" t="s">
        <v>307</v>
      </c>
      <c r="E173" t="s">
        <v>312</v>
      </c>
      <c r="F173" t="s">
        <v>315</v>
      </c>
      <c r="G173" t="s">
        <v>424</v>
      </c>
      <c r="H173" t="s">
        <v>424</v>
      </c>
      <c r="I173" t="s">
        <v>424</v>
      </c>
      <c r="J173" t="s">
        <v>425</v>
      </c>
      <c r="K173" t="s">
        <v>425</v>
      </c>
      <c r="L173" t="s">
        <v>424</v>
      </c>
      <c r="M173" t="s">
        <v>424</v>
      </c>
      <c r="P173" t="s">
        <v>425</v>
      </c>
      <c r="R173" s="143">
        <v>44805</v>
      </c>
      <c r="S173" s="143">
        <v>44760</v>
      </c>
      <c r="T173" s="143">
        <v>44760</v>
      </c>
      <c r="U173" t="s">
        <v>100</v>
      </c>
      <c r="V173" s="144">
        <v>1017526.11</v>
      </c>
      <c r="W173" s="145">
        <v>0.79556069135335095</v>
      </c>
      <c r="X173" s="144">
        <v>1279005.01</v>
      </c>
      <c r="Y173" s="144">
        <v>1017652.94</v>
      </c>
      <c r="Z173" s="144">
        <v>16000</v>
      </c>
      <c r="AA173" s="144">
        <v>266352.07</v>
      </c>
      <c r="AB173" s="144">
        <v>24000</v>
      </c>
      <c r="AC173" s="144">
        <v>0</v>
      </c>
      <c r="AD173" s="144">
        <v>1324005.01</v>
      </c>
      <c r="AE173" s="144">
        <v>-45000</v>
      </c>
      <c r="AF173" s="144">
        <v>486541.85</v>
      </c>
      <c r="AG173" s="144">
        <v>11546</v>
      </c>
      <c r="AH173" s="144">
        <v>263155.44</v>
      </c>
      <c r="AI173" s="144">
        <v>0</v>
      </c>
      <c r="AJ173" s="144">
        <v>0</v>
      </c>
      <c r="AK173" s="144">
        <v>761243.29</v>
      </c>
      <c r="AL173" s="144">
        <v>0</v>
      </c>
      <c r="AM173" s="144">
        <v>0</v>
      </c>
      <c r="AN173" s="144">
        <v>0</v>
      </c>
      <c r="AO173" s="144">
        <v>485202.47</v>
      </c>
      <c r="AP173" s="144">
        <v>0</v>
      </c>
      <c r="AQ173" s="144">
        <v>276040.82</v>
      </c>
      <c r="AR173" s="144">
        <v>0</v>
      </c>
      <c r="AS173" s="144">
        <v>517761.72</v>
      </c>
    </row>
    <row r="174" spans="1:45" x14ac:dyDescent="0.25">
      <c r="A174">
        <v>177705</v>
      </c>
      <c r="B174">
        <v>0</v>
      </c>
      <c r="C174" t="s">
        <v>316</v>
      </c>
      <c r="D174" t="s">
        <v>307</v>
      </c>
      <c r="E174" t="s">
        <v>308</v>
      </c>
      <c r="F174" t="s">
        <v>146</v>
      </c>
      <c r="G174" t="s">
        <v>424</v>
      </c>
      <c r="H174" t="s">
        <v>424</v>
      </c>
      <c r="I174" t="s">
        <v>424</v>
      </c>
      <c r="J174" t="s">
        <v>425</v>
      </c>
      <c r="K174" t="s">
        <v>424</v>
      </c>
      <c r="L174" t="s">
        <v>424</v>
      </c>
      <c r="M174" t="s">
        <v>424</v>
      </c>
      <c r="N174" t="s">
        <v>425</v>
      </c>
      <c r="O174">
        <v>170478</v>
      </c>
      <c r="P174" t="s">
        <v>425</v>
      </c>
      <c r="R174" s="143">
        <v>44803</v>
      </c>
      <c r="S174" s="143">
        <v>44756</v>
      </c>
      <c r="T174" s="143">
        <v>44756</v>
      </c>
      <c r="U174" t="s">
        <v>100</v>
      </c>
      <c r="V174" s="144">
        <v>1657750.26</v>
      </c>
      <c r="W174" s="145">
        <v>0.77447161982773005</v>
      </c>
      <c r="X174" s="144">
        <v>2140491.94</v>
      </c>
      <c r="Y174" s="144">
        <v>1348956.15</v>
      </c>
      <c r="Z174" s="144">
        <v>16200</v>
      </c>
      <c r="AA174" s="144">
        <v>396518.22</v>
      </c>
      <c r="AB174" s="144">
        <v>231715.61</v>
      </c>
      <c r="AC174" s="144">
        <v>147101.96</v>
      </c>
      <c r="AD174" s="144">
        <v>2140491.94</v>
      </c>
      <c r="AE174" s="144">
        <v>0</v>
      </c>
      <c r="AF174" s="144">
        <v>505937.91999999998</v>
      </c>
      <c r="AG174" s="144">
        <v>1000</v>
      </c>
      <c r="AH174" s="144">
        <v>121654.88</v>
      </c>
      <c r="AI174" s="144">
        <v>205093.37</v>
      </c>
      <c r="AJ174" s="144">
        <v>79629.64</v>
      </c>
      <c r="AK174" s="144">
        <v>913315.81</v>
      </c>
      <c r="AL174" s="144">
        <v>0</v>
      </c>
      <c r="AM174" s="144">
        <v>0</v>
      </c>
      <c r="AN174" s="144">
        <v>0</v>
      </c>
      <c r="AO174" s="144">
        <v>913315.81</v>
      </c>
      <c r="AP174" s="144">
        <v>0</v>
      </c>
      <c r="AQ174" s="144">
        <v>0</v>
      </c>
      <c r="AR174" s="144">
        <v>0</v>
      </c>
      <c r="AS174" s="144">
        <v>1227176.1299999999</v>
      </c>
    </row>
    <row r="175" spans="1:45" x14ac:dyDescent="0.25">
      <c r="A175">
        <v>177706</v>
      </c>
      <c r="B175">
        <v>0</v>
      </c>
      <c r="C175" t="s">
        <v>318</v>
      </c>
      <c r="D175" t="s">
        <v>307</v>
      </c>
      <c r="E175" t="s">
        <v>317</v>
      </c>
      <c r="F175" t="s">
        <v>319</v>
      </c>
      <c r="G175" t="s">
        <v>424</v>
      </c>
      <c r="H175" t="s">
        <v>424</v>
      </c>
      <c r="I175" t="s">
        <v>424</v>
      </c>
      <c r="J175" t="s">
        <v>424</v>
      </c>
      <c r="K175" t="s">
        <v>424</v>
      </c>
      <c r="L175" t="s">
        <v>424</v>
      </c>
      <c r="M175" t="s">
        <v>425</v>
      </c>
      <c r="N175" t="s">
        <v>425</v>
      </c>
      <c r="O175">
        <v>170471</v>
      </c>
      <c r="P175" t="s">
        <v>425</v>
      </c>
      <c r="R175" s="143">
        <v>44813</v>
      </c>
      <c r="S175" s="143">
        <v>44754</v>
      </c>
      <c r="T175" s="143">
        <v>44756</v>
      </c>
      <c r="U175" t="s">
        <v>100</v>
      </c>
      <c r="V175" s="144">
        <v>1558216.64</v>
      </c>
      <c r="W175" s="145">
        <v>0.75628229842287698</v>
      </c>
      <c r="X175" s="144">
        <v>2060363.76</v>
      </c>
      <c r="Y175" s="144">
        <v>961608.48</v>
      </c>
      <c r="Z175" s="144">
        <v>11894.48</v>
      </c>
      <c r="AA175" s="144">
        <v>805945.14</v>
      </c>
      <c r="AB175" s="144">
        <v>0</v>
      </c>
      <c r="AC175" s="144">
        <v>280915.65999999997</v>
      </c>
      <c r="AD175" s="144">
        <v>2060363.76</v>
      </c>
      <c r="AE175" s="144">
        <v>0</v>
      </c>
      <c r="AF175" s="144">
        <v>459520.41</v>
      </c>
      <c r="AG175" s="144">
        <v>2808.48</v>
      </c>
      <c r="AH175" s="144">
        <v>447415.94</v>
      </c>
      <c r="AI175" s="144">
        <v>0</v>
      </c>
      <c r="AJ175" s="144">
        <v>83293.009999999995</v>
      </c>
      <c r="AK175" s="144">
        <v>993037.84</v>
      </c>
      <c r="AL175" s="144">
        <v>0</v>
      </c>
      <c r="AM175" s="144">
        <v>0</v>
      </c>
      <c r="AN175" s="144">
        <v>0</v>
      </c>
      <c r="AO175" s="144">
        <v>0</v>
      </c>
      <c r="AP175" s="144">
        <v>0</v>
      </c>
      <c r="AQ175" s="144">
        <v>0</v>
      </c>
      <c r="AR175" s="144">
        <v>993037.84</v>
      </c>
      <c r="AS175" s="144">
        <v>1067325.92</v>
      </c>
    </row>
    <row r="176" spans="1:45" x14ac:dyDescent="0.25">
      <c r="A176">
        <v>177707</v>
      </c>
      <c r="B176">
        <v>1</v>
      </c>
      <c r="C176" t="s">
        <v>241</v>
      </c>
      <c r="D176" t="s">
        <v>307</v>
      </c>
      <c r="E176" t="s">
        <v>308</v>
      </c>
      <c r="F176" t="s">
        <v>241</v>
      </c>
      <c r="G176" t="s">
        <v>425</v>
      </c>
      <c r="H176" t="s">
        <v>424</v>
      </c>
      <c r="I176" t="s">
        <v>425</v>
      </c>
      <c r="J176" t="s">
        <v>425</v>
      </c>
      <c r="K176" t="s">
        <v>425</v>
      </c>
      <c r="L176" t="s">
        <v>424</v>
      </c>
      <c r="M176" t="s">
        <v>424</v>
      </c>
      <c r="N176" t="s">
        <v>425</v>
      </c>
      <c r="O176">
        <v>170897</v>
      </c>
      <c r="P176" t="s">
        <v>425</v>
      </c>
      <c r="R176" s="143">
        <v>44801</v>
      </c>
      <c r="S176" s="143">
        <v>44760</v>
      </c>
      <c r="T176" s="143">
        <v>44757</v>
      </c>
      <c r="U176" t="s">
        <v>100</v>
      </c>
      <c r="V176" s="144">
        <v>2862201.7</v>
      </c>
      <c r="W176" s="145">
        <v>0.79198764763427398</v>
      </c>
      <c r="X176" s="144">
        <v>3613947.4</v>
      </c>
      <c r="Y176" s="144">
        <v>2682889</v>
      </c>
      <c r="Z176" s="144">
        <v>41525</v>
      </c>
      <c r="AA176" s="144">
        <v>548720</v>
      </c>
      <c r="AB176" s="144">
        <v>0</v>
      </c>
      <c r="AC176" s="144">
        <v>340813.4</v>
      </c>
      <c r="AD176" s="144">
        <v>3613947.4</v>
      </c>
      <c r="AE176" s="144">
        <v>0</v>
      </c>
      <c r="AF176" s="144">
        <v>1226940.4099999999</v>
      </c>
      <c r="AG176" s="144">
        <v>30941.66</v>
      </c>
      <c r="AH176" s="144">
        <v>157004.5</v>
      </c>
      <c r="AI176" s="144">
        <v>0</v>
      </c>
      <c r="AJ176" s="144">
        <v>187308.03</v>
      </c>
      <c r="AK176" s="144">
        <v>1602194.6</v>
      </c>
      <c r="AL176" s="144">
        <v>0</v>
      </c>
      <c r="AM176" s="144">
        <v>0</v>
      </c>
      <c r="AN176" s="144">
        <v>396047.21</v>
      </c>
      <c r="AO176" s="144">
        <v>1088388.8600000001</v>
      </c>
      <c r="AP176" s="144">
        <v>0</v>
      </c>
      <c r="AQ176" s="144">
        <v>117758.53</v>
      </c>
      <c r="AR176" s="144">
        <v>0</v>
      </c>
      <c r="AS176" s="144">
        <v>2011752.8</v>
      </c>
    </row>
    <row r="177" spans="1:45" x14ac:dyDescent="0.25">
      <c r="A177">
        <v>177709</v>
      </c>
      <c r="B177">
        <v>2</v>
      </c>
      <c r="C177" t="s">
        <v>158</v>
      </c>
      <c r="D177" t="s">
        <v>307</v>
      </c>
      <c r="E177" t="s">
        <v>320</v>
      </c>
      <c r="F177" t="s">
        <v>158</v>
      </c>
      <c r="G177" t="s">
        <v>425</v>
      </c>
      <c r="H177" t="s">
        <v>424</v>
      </c>
      <c r="I177" t="s">
        <v>424</v>
      </c>
      <c r="J177" t="s">
        <v>425</v>
      </c>
      <c r="K177" t="s">
        <v>425</v>
      </c>
      <c r="L177" t="s">
        <v>424</v>
      </c>
      <c r="M177" t="s">
        <v>424</v>
      </c>
      <c r="P177" t="s">
        <v>425</v>
      </c>
      <c r="R177" s="143">
        <v>44803</v>
      </c>
      <c r="S177" s="143">
        <v>44754</v>
      </c>
      <c r="T177" s="143">
        <v>44753</v>
      </c>
      <c r="U177" t="s">
        <v>100</v>
      </c>
      <c r="V177" s="144">
        <v>5332363.71</v>
      </c>
      <c r="W177" s="145">
        <v>0.80195462143392005</v>
      </c>
      <c r="X177" s="144">
        <v>6649208.7800000003</v>
      </c>
      <c r="Y177" s="144">
        <v>4565711.5199999996</v>
      </c>
      <c r="Z177" s="144">
        <v>111725.99</v>
      </c>
      <c r="AA177" s="144">
        <v>1379447.47</v>
      </c>
      <c r="AB177" s="144">
        <v>0</v>
      </c>
      <c r="AC177" s="144">
        <v>592323.80000000005</v>
      </c>
      <c r="AD177" s="144">
        <v>6649208.7800000003</v>
      </c>
      <c r="AE177" s="144">
        <v>0</v>
      </c>
      <c r="AF177" s="144">
        <v>2088112.5</v>
      </c>
      <c r="AG177" s="144">
        <v>44757.9</v>
      </c>
      <c r="AH177" s="144">
        <v>677544.17</v>
      </c>
      <c r="AI177" s="144">
        <v>0</v>
      </c>
      <c r="AJ177" s="144">
        <v>279995.58</v>
      </c>
      <c r="AK177" s="144">
        <v>3090410.15</v>
      </c>
      <c r="AL177" s="144">
        <v>416236.14350000001</v>
      </c>
      <c r="AM177" s="144">
        <v>0</v>
      </c>
      <c r="AN177" s="144">
        <v>0</v>
      </c>
      <c r="AO177" s="144">
        <v>2389836.5674999999</v>
      </c>
      <c r="AP177" s="144">
        <v>0</v>
      </c>
      <c r="AQ177" s="144">
        <v>284337.43900000001</v>
      </c>
      <c r="AR177" s="144">
        <v>0</v>
      </c>
      <c r="AS177" s="144">
        <v>3558798.63</v>
      </c>
    </row>
    <row r="178" spans="1:45" x14ac:dyDescent="0.25">
      <c r="A178">
        <v>177710</v>
      </c>
      <c r="B178">
        <v>0</v>
      </c>
      <c r="C178" t="s">
        <v>321</v>
      </c>
      <c r="D178" t="s">
        <v>307</v>
      </c>
      <c r="E178" t="s">
        <v>320</v>
      </c>
      <c r="F178" t="s">
        <v>322</v>
      </c>
      <c r="G178" t="s">
        <v>424</v>
      </c>
      <c r="H178" t="s">
        <v>424</v>
      </c>
      <c r="I178" t="s">
        <v>424</v>
      </c>
      <c r="J178" t="s">
        <v>425</v>
      </c>
      <c r="K178" t="s">
        <v>424</v>
      </c>
      <c r="L178" t="s">
        <v>425</v>
      </c>
      <c r="M178" t="s">
        <v>424</v>
      </c>
      <c r="P178" t="s">
        <v>425</v>
      </c>
      <c r="R178" s="143">
        <v>44803</v>
      </c>
      <c r="S178" s="143">
        <v>44754</v>
      </c>
      <c r="T178" s="143">
        <v>44750</v>
      </c>
      <c r="U178" t="s">
        <v>100</v>
      </c>
      <c r="V178" s="144">
        <v>1402054.86</v>
      </c>
      <c r="W178" s="145">
        <v>0.75740470124311499</v>
      </c>
      <c r="X178" s="144">
        <v>1851130.39</v>
      </c>
      <c r="Y178" s="144">
        <v>914211.91</v>
      </c>
      <c r="Z178" s="144">
        <v>4500</v>
      </c>
      <c r="AA178" s="144">
        <v>777827.28</v>
      </c>
      <c r="AB178" s="144">
        <v>10000</v>
      </c>
      <c r="AC178" s="144">
        <v>144591.20000000001</v>
      </c>
      <c r="AD178" s="144">
        <v>1851130.39</v>
      </c>
      <c r="AE178" s="144">
        <v>0</v>
      </c>
      <c r="AF178" s="144">
        <v>157912.31</v>
      </c>
      <c r="AG178" s="144">
        <v>0</v>
      </c>
      <c r="AH178" s="144">
        <v>401470.34</v>
      </c>
      <c r="AI178" s="144">
        <v>10046.19</v>
      </c>
      <c r="AJ178" s="144">
        <v>48175.94</v>
      </c>
      <c r="AK178" s="144">
        <v>617604.78</v>
      </c>
      <c r="AL178" s="144">
        <v>0</v>
      </c>
      <c r="AM178" s="144">
        <v>0</v>
      </c>
      <c r="AN178" s="144">
        <v>0</v>
      </c>
      <c r="AO178" s="144">
        <v>300794.39</v>
      </c>
      <c r="AP178" s="144">
        <v>316810.38500000001</v>
      </c>
      <c r="AQ178" s="144">
        <v>0</v>
      </c>
      <c r="AR178" s="144">
        <v>0</v>
      </c>
      <c r="AS178" s="144">
        <v>1233525.6100000001</v>
      </c>
    </row>
    <row r="179" spans="1:45" x14ac:dyDescent="0.25">
      <c r="A179">
        <v>177711</v>
      </c>
      <c r="B179">
        <v>0</v>
      </c>
      <c r="C179" t="s">
        <v>323</v>
      </c>
      <c r="D179" t="s">
        <v>307</v>
      </c>
      <c r="E179" t="s">
        <v>312</v>
      </c>
      <c r="G179" t="s">
        <v>425</v>
      </c>
      <c r="H179" t="s">
        <v>425</v>
      </c>
      <c r="I179" t="s">
        <v>425</v>
      </c>
      <c r="J179" t="s">
        <v>424</v>
      </c>
      <c r="K179" t="s">
        <v>424</v>
      </c>
      <c r="L179" t="s">
        <v>424</v>
      </c>
      <c r="M179" t="s">
        <v>424</v>
      </c>
      <c r="P179" t="s">
        <v>425</v>
      </c>
      <c r="R179" s="143">
        <v>44852</v>
      </c>
      <c r="S179" s="143">
        <v>44760</v>
      </c>
      <c r="T179" s="143">
        <v>44760</v>
      </c>
      <c r="U179" t="s">
        <v>100</v>
      </c>
      <c r="V179" s="144">
        <v>15028.2</v>
      </c>
      <c r="W179" s="145">
        <v>1</v>
      </c>
      <c r="X179" s="144">
        <v>15028.2</v>
      </c>
      <c r="Y179" s="144">
        <v>2835</v>
      </c>
      <c r="Z179" s="144">
        <v>0</v>
      </c>
      <c r="AA179" s="144">
        <v>8550</v>
      </c>
      <c r="AB179" s="144">
        <v>0</v>
      </c>
      <c r="AC179" s="144">
        <v>3643.2</v>
      </c>
      <c r="AD179" s="144">
        <v>15028.2</v>
      </c>
      <c r="AE179" s="144">
        <v>0</v>
      </c>
      <c r="AF179" s="144">
        <v>0</v>
      </c>
      <c r="AG179" s="144">
        <v>0</v>
      </c>
      <c r="AH179" s="144">
        <v>1210.56</v>
      </c>
      <c r="AI179" s="144">
        <v>0</v>
      </c>
      <c r="AJ179" s="144">
        <v>0</v>
      </c>
      <c r="AK179" s="144">
        <v>1210.56</v>
      </c>
      <c r="AL179" s="144">
        <v>0</v>
      </c>
      <c r="AM179" s="144">
        <v>0</v>
      </c>
      <c r="AN179" s="144">
        <v>599.44000000000005</v>
      </c>
      <c r="AO179" s="144">
        <v>0</v>
      </c>
      <c r="AP179" s="144">
        <v>0</v>
      </c>
      <c r="AQ179" s="144">
        <v>611.12</v>
      </c>
      <c r="AR179" s="144">
        <v>0</v>
      </c>
      <c r="AS179" s="144">
        <v>13817.64</v>
      </c>
    </row>
    <row r="180" spans="1:45" x14ac:dyDescent="0.25">
      <c r="A180">
        <v>177712</v>
      </c>
      <c r="B180">
        <v>0</v>
      </c>
      <c r="C180" t="s">
        <v>324</v>
      </c>
      <c r="D180" t="s">
        <v>307</v>
      </c>
      <c r="E180" t="s">
        <v>312</v>
      </c>
      <c r="G180" t="s">
        <v>424</v>
      </c>
      <c r="H180" t="s">
        <v>424</v>
      </c>
      <c r="I180" t="s">
        <v>424</v>
      </c>
      <c r="J180" t="s">
        <v>424</v>
      </c>
      <c r="K180" t="s">
        <v>425</v>
      </c>
      <c r="L180" t="s">
        <v>424</v>
      </c>
      <c r="M180" t="s">
        <v>424</v>
      </c>
      <c r="P180" t="s">
        <v>425</v>
      </c>
      <c r="R180" s="143">
        <v>44859</v>
      </c>
      <c r="S180" s="143">
        <v>44760</v>
      </c>
      <c r="T180" s="143">
        <v>44760</v>
      </c>
      <c r="U180" t="s">
        <v>100</v>
      </c>
      <c r="V180" s="144">
        <v>104806.99</v>
      </c>
      <c r="W180" s="145">
        <v>0.68618355495322103</v>
      </c>
      <c r="X180" s="144">
        <v>152739</v>
      </c>
      <c r="Y180" s="144">
        <v>0</v>
      </c>
      <c r="Z180" s="144">
        <v>0</v>
      </c>
      <c r="AA180" s="144">
        <v>139746</v>
      </c>
      <c r="AB180" s="144">
        <v>0</v>
      </c>
      <c r="AC180" s="144">
        <v>12993</v>
      </c>
      <c r="AD180" s="144">
        <v>152739</v>
      </c>
      <c r="AE180" s="144">
        <v>0</v>
      </c>
      <c r="AF180" s="144">
        <v>0</v>
      </c>
      <c r="AG180" s="144">
        <v>0</v>
      </c>
      <c r="AH180" s="144">
        <v>61221.33</v>
      </c>
      <c r="AI180" s="144">
        <v>0</v>
      </c>
      <c r="AJ180" s="144">
        <v>5639.67</v>
      </c>
      <c r="AK180" s="144">
        <v>66861</v>
      </c>
      <c r="AL180" s="144">
        <v>0</v>
      </c>
      <c r="AM180" s="144">
        <v>0</v>
      </c>
      <c r="AN180" s="144">
        <v>0</v>
      </c>
      <c r="AO180" s="144">
        <v>0</v>
      </c>
      <c r="AP180" s="144">
        <v>0</v>
      </c>
      <c r="AQ180" s="144">
        <v>66861</v>
      </c>
      <c r="AR180" s="144">
        <v>0</v>
      </c>
      <c r="AS180" s="144">
        <v>85878</v>
      </c>
    </row>
    <row r="181" spans="1:45" x14ac:dyDescent="0.25">
      <c r="A181">
        <v>177715</v>
      </c>
      <c r="B181">
        <v>0</v>
      </c>
      <c r="C181" t="s">
        <v>154</v>
      </c>
      <c r="D181" t="s">
        <v>307</v>
      </c>
      <c r="E181" t="s">
        <v>325</v>
      </c>
      <c r="F181" t="s">
        <v>154</v>
      </c>
      <c r="G181" t="s">
        <v>424</v>
      </c>
      <c r="H181" t="s">
        <v>424</v>
      </c>
      <c r="I181" t="s">
        <v>424</v>
      </c>
      <c r="J181" t="s">
        <v>425</v>
      </c>
      <c r="K181" t="s">
        <v>424</v>
      </c>
      <c r="L181" t="s">
        <v>424</v>
      </c>
      <c r="M181" t="s">
        <v>424</v>
      </c>
      <c r="N181" t="s">
        <v>425</v>
      </c>
      <c r="O181">
        <v>170473</v>
      </c>
      <c r="P181" t="s">
        <v>425</v>
      </c>
      <c r="R181" s="143">
        <v>44811</v>
      </c>
      <c r="S181" s="143">
        <v>44762</v>
      </c>
      <c r="T181" s="143">
        <v>44760</v>
      </c>
      <c r="U181" t="s">
        <v>100</v>
      </c>
      <c r="V181" s="144">
        <v>1772369.61</v>
      </c>
      <c r="W181" s="145">
        <v>0.75750112386604196</v>
      </c>
      <c r="X181" s="144">
        <v>2339758.39</v>
      </c>
      <c r="Y181" s="144">
        <v>1164960.03</v>
      </c>
      <c r="Z181" s="144">
        <v>110437.26</v>
      </c>
      <c r="AA181" s="144">
        <v>843056.21</v>
      </c>
      <c r="AB181" s="144">
        <v>0</v>
      </c>
      <c r="AC181" s="144">
        <v>221304.89</v>
      </c>
      <c r="AD181" s="144">
        <v>2339758.39</v>
      </c>
      <c r="AE181" s="144">
        <v>0</v>
      </c>
      <c r="AF181" s="144">
        <v>448422.89</v>
      </c>
      <c r="AG181" s="144">
        <v>60222.26</v>
      </c>
      <c r="AH181" s="144">
        <v>343503.15</v>
      </c>
      <c r="AI181" s="144">
        <v>0</v>
      </c>
      <c r="AJ181" s="144">
        <v>86726.3</v>
      </c>
      <c r="AK181" s="144">
        <v>938874.6</v>
      </c>
      <c r="AL181" s="144">
        <v>0</v>
      </c>
      <c r="AM181" s="144">
        <v>0</v>
      </c>
      <c r="AN181" s="144">
        <v>0</v>
      </c>
      <c r="AO181" s="144">
        <v>938874.6</v>
      </c>
      <c r="AP181" s="144">
        <v>0</v>
      </c>
      <c r="AQ181" s="144">
        <v>0</v>
      </c>
      <c r="AR181" s="144">
        <v>0</v>
      </c>
      <c r="AS181" s="144">
        <v>1400883.79</v>
      </c>
    </row>
    <row r="182" spans="1:45" x14ac:dyDescent="0.25">
      <c r="A182">
        <v>177717</v>
      </c>
      <c r="B182">
        <v>1</v>
      </c>
      <c r="C182" t="s">
        <v>327</v>
      </c>
      <c r="D182" t="s">
        <v>307</v>
      </c>
      <c r="E182" t="s">
        <v>326</v>
      </c>
      <c r="F182" t="s">
        <v>328</v>
      </c>
      <c r="G182" t="s">
        <v>424</v>
      </c>
      <c r="H182" t="s">
        <v>424</v>
      </c>
      <c r="I182" t="s">
        <v>424</v>
      </c>
      <c r="J182" t="s">
        <v>425</v>
      </c>
      <c r="K182" t="s">
        <v>425</v>
      </c>
      <c r="L182" t="s">
        <v>425</v>
      </c>
      <c r="M182" t="s">
        <v>425</v>
      </c>
      <c r="N182" t="s">
        <v>425</v>
      </c>
      <c r="O182">
        <v>170827</v>
      </c>
      <c r="P182" t="s">
        <v>425</v>
      </c>
      <c r="R182" s="143">
        <v>44801</v>
      </c>
      <c r="S182" s="143">
        <v>44755</v>
      </c>
      <c r="T182" s="143">
        <v>44753</v>
      </c>
      <c r="U182" t="s">
        <v>100</v>
      </c>
      <c r="V182" s="144">
        <v>870195.68</v>
      </c>
      <c r="W182" s="145">
        <v>0.69840130636845599</v>
      </c>
      <c r="X182" s="144">
        <v>1245982.32</v>
      </c>
      <c r="Y182" s="144">
        <v>322776.32000000001</v>
      </c>
      <c r="Z182" s="144">
        <v>23740</v>
      </c>
      <c r="AA182" s="144">
        <v>828900</v>
      </c>
      <c r="AB182" s="144">
        <v>0</v>
      </c>
      <c r="AC182" s="144">
        <v>70566</v>
      </c>
      <c r="AD182" s="144">
        <v>1245982.32</v>
      </c>
      <c r="AE182" s="144">
        <v>0</v>
      </c>
      <c r="AF182" s="144">
        <v>47803.05</v>
      </c>
      <c r="AG182" s="144">
        <v>17253.22</v>
      </c>
      <c r="AH182" s="144">
        <v>486032.45</v>
      </c>
      <c r="AI182" s="144">
        <v>0</v>
      </c>
      <c r="AJ182" s="144">
        <v>51320.3</v>
      </c>
      <c r="AK182" s="144">
        <v>602409.02</v>
      </c>
      <c r="AL182" s="144">
        <v>0</v>
      </c>
      <c r="AM182" s="144">
        <v>0</v>
      </c>
      <c r="AN182" s="144">
        <v>0</v>
      </c>
      <c r="AO182" s="144">
        <v>93457.83</v>
      </c>
      <c r="AP182" s="144">
        <v>400519.57</v>
      </c>
      <c r="AQ182" s="144">
        <v>43551.53</v>
      </c>
      <c r="AR182" s="144">
        <v>64880.09</v>
      </c>
      <c r="AS182" s="144">
        <v>643573.30000000005</v>
      </c>
    </row>
    <row r="183" spans="1:45" x14ac:dyDescent="0.25">
      <c r="A183">
        <v>177718</v>
      </c>
      <c r="B183">
        <v>0</v>
      </c>
      <c r="C183" t="s">
        <v>155</v>
      </c>
      <c r="D183" t="s">
        <v>307</v>
      </c>
      <c r="E183" t="s">
        <v>329</v>
      </c>
      <c r="F183" t="s">
        <v>155</v>
      </c>
      <c r="G183" t="s">
        <v>424</v>
      </c>
      <c r="H183" t="s">
        <v>424</v>
      </c>
      <c r="I183" t="s">
        <v>424</v>
      </c>
      <c r="J183" t="s">
        <v>425</v>
      </c>
      <c r="K183" t="s">
        <v>424</v>
      </c>
      <c r="L183" t="s">
        <v>424</v>
      </c>
      <c r="M183" t="s">
        <v>424</v>
      </c>
      <c r="N183" t="s">
        <v>425</v>
      </c>
      <c r="O183">
        <v>170819</v>
      </c>
      <c r="P183" t="s">
        <v>425</v>
      </c>
      <c r="R183" s="143">
        <v>44801</v>
      </c>
      <c r="S183" s="143">
        <v>44754</v>
      </c>
      <c r="T183" s="143">
        <v>44754</v>
      </c>
      <c r="U183" t="s">
        <v>100</v>
      </c>
      <c r="V183" s="144">
        <v>396367.07</v>
      </c>
      <c r="W183" s="145">
        <v>0.78455437607504197</v>
      </c>
      <c r="X183" s="144">
        <v>505213</v>
      </c>
      <c r="Y183" s="144">
        <v>378161</v>
      </c>
      <c r="Z183" s="144">
        <v>803</v>
      </c>
      <c r="AA183" s="144">
        <v>79464</v>
      </c>
      <c r="AB183" s="144">
        <v>0</v>
      </c>
      <c r="AC183" s="144">
        <v>46785</v>
      </c>
      <c r="AD183" s="144">
        <v>505213</v>
      </c>
      <c r="AE183" s="144">
        <v>0</v>
      </c>
      <c r="AF183" s="144">
        <v>151224.57</v>
      </c>
      <c r="AG183" s="144">
        <v>1020.46</v>
      </c>
      <c r="AH183" s="144">
        <v>23088.400000000001</v>
      </c>
      <c r="AI183" s="144">
        <v>0</v>
      </c>
      <c r="AJ183" s="144">
        <v>13777.47</v>
      </c>
      <c r="AK183" s="144">
        <v>189110.9</v>
      </c>
      <c r="AL183" s="144">
        <v>0</v>
      </c>
      <c r="AM183" s="144">
        <v>0</v>
      </c>
      <c r="AN183" s="144">
        <v>0</v>
      </c>
      <c r="AO183" s="144">
        <v>189110.9</v>
      </c>
      <c r="AP183" s="144">
        <v>0</v>
      </c>
      <c r="AQ183" s="144">
        <v>0</v>
      </c>
      <c r="AR183" s="144">
        <v>0</v>
      </c>
      <c r="AS183" s="144">
        <v>316102.09999999998</v>
      </c>
    </row>
    <row r="184" spans="1:45" x14ac:dyDescent="0.25">
      <c r="A184">
        <v>177719</v>
      </c>
      <c r="B184">
        <v>0</v>
      </c>
      <c r="C184" t="s">
        <v>330</v>
      </c>
      <c r="D184" t="s">
        <v>307</v>
      </c>
      <c r="E184" t="s">
        <v>308</v>
      </c>
      <c r="F184" t="s">
        <v>330</v>
      </c>
      <c r="G184" t="s">
        <v>424</v>
      </c>
      <c r="H184" t="s">
        <v>424</v>
      </c>
      <c r="I184" t="s">
        <v>424</v>
      </c>
      <c r="J184" t="s">
        <v>425</v>
      </c>
      <c r="K184" t="s">
        <v>424</v>
      </c>
      <c r="L184" t="s">
        <v>425</v>
      </c>
      <c r="M184" t="s">
        <v>425</v>
      </c>
      <c r="P184" t="s">
        <v>425</v>
      </c>
      <c r="R184" s="143">
        <v>44806</v>
      </c>
      <c r="S184" s="143">
        <v>44760</v>
      </c>
      <c r="T184" s="143">
        <v>44756</v>
      </c>
      <c r="U184" t="s">
        <v>100</v>
      </c>
      <c r="V184" s="144">
        <v>5781268.7800000003</v>
      </c>
      <c r="W184" s="145">
        <v>0.87483326810244599</v>
      </c>
      <c r="X184" s="144">
        <v>6608423.5599999996</v>
      </c>
      <c r="Y184" s="144">
        <v>2753531.6</v>
      </c>
      <c r="Z184" s="144">
        <v>102508</v>
      </c>
      <c r="AA184" s="144">
        <v>1139800</v>
      </c>
      <c r="AB184" s="144">
        <v>2213000</v>
      </c>
      <c r="AC184" s="144">
        <v>399583.96</v>
      </c>
      <c r="AD184" s="144">
        <v>6608423.5599999996</v>
      </c>
      <c r="AE184" s="144">
        <v>0</v>
      </c>
      <c r="AF184" s="144">
        <v>832174.16</v>
      </c>
      <c r="AG184" s="144">
        <v>8786.6</v>
      </c>
      <c r="AH184" s="144">
        <v>246336.16</v>
      </c>
      <c r="AI184" s="144">
        <v>2020189.72</v>
      </c>
      <c r="AJ184" s="144">
        <v>108729.69</v>
      </c>
      <c r="AK184" s="144">
        <v>3216216.33</v>
      </c>
      <c r="AL184" s="144">
        <v>0</v>
      </c>
      <c r="AM184" s="144">
        <v>0</v>
      </c>
      <c r="AN184" s="144">
        <v>0</v>
      </c>
      <c r="AO184" s="144">
        <v>1213396.03</v>
      </c>
      <c r="AP184" s="144">
        <v>1141913.29</v>
      </c>
      <c r="AQ184" s="144">
        <v>0</v>
      </c>
      <c r="AR184" s="144">
        <v>860907.02</v>
      </c>
      <c r="AS184" s="144">
        <v>3392207.23</v>
      </c>
    </row>
    <row r="185" spans="1:45" x14ac:dyDescent="0.25">
      <c r="A185">
        <v>177720</v>
      </c>
      <c r="B185">
        <v>0</v>
      </c>
      <c r="C185" t="s">
        <v>233</v>
      </c>
      <c r="D185" t="s">
        <v>307</v>
      </c>
      <c r="E185" t="s">
        <v>331</v>
      </c>
      <c r="F185" t="s">
        <v>234</v>
      </c>
      <c r="G185" t="s">
        <v>424</v>
      </c>
      <c r="H185" t="s">
        <v>424</v>
      </c>
      <c r="I185" t="s">
        <v>424</v>
      </c>
      <c r="J185" t="s">
        <v>425</v>
      </c>
      <c r="K185" t="s">
        <v>424</v>
      </c>
      <c r="L185" t="s">
        <v>424</v>
      </c>
      <c r="M185" t="s">
        <v>424</v>
      </c>
      <c r="P185" t="s">
        <v>425</v>
      </c>
      <c r="R185" s="143">
        <v>44806</v>
      </c>
      <c r="S185" s="143">
        <v>44754</v>
      </c>
      <c r="T185" s="143">
        <v>44750</v>
      </c>
      <c r="U185" t="s">
        <v>100</v>
      </c>
      <c r="V185" s="144">
        <v>1427862.92</v>
      </c>
      <c r="W185" s="145">
        <v>0.79480844073638302</v>
      </c>
      <c r="X185" s="144">
        <v>1796486.86</v>
      </c>
      <c r="Y185" s="144">
        <v>1259869.55</v>
      </c>
      <c r="Z185" s="144">
        <v>16000</v>
      </c>
      <c r="AA185" s="144">
        <v>273248.03000000003</v>
      </c>
      <c r="AB185" s="144">
        <v>0</v>
      </c>
      <c r="AC185" s="144">
        <v>247369.28</v>
      </c>
      <c r="AD185" s="144">
        <v>1796486.86</v>
      </c>
      <c r="AE185" s="144">
        <v>0</v>
      </c>
      <c r="AF185" s="144">
        <v>570893.89026999997</v>
      </c>
      <c r="AG185" s="144">
        <v>12293.23</v>
      </c>
      <c r="AH185" s="144">
        <v>37328.81</v>
      </c>
      <c r="AI185" s="144">
        <v>0</v>
      </c>
      <c r="AJ185" s="144">
        <v>93077.383541000003</v>
      </c>
      <c r="AK185" s="144">
        <v>713593.31381099997</v>
      </c>
      <c r="AL185" s="144">
        <v>0</v>
      </c>
      <c r="AM185" s="144">
        <v>0</v>
      </c>
      <c r="AN185" s="144">
        <v>0</v>
      </c>
      <c r="AO185" s="144">
        <v>713593.31380999996</v>
      </c>
      <c r="AP185" s="144">
        <v>0</v>
      </c>
      <c r="AQ185" s="144">
        <v>0</v>
      </c>
      <c r="AR185" s="144">
        <v>0</v>
      </c>
      <c r="AS185" s="144">
        <v>1082893.5461889999</v>
      </c>
    </row>
    <row r="186" spans="1:45" x14ac:dyDescent="0.25">
      <c r="A186">
        <v>177721</v>
      </c>
      <c r="B186">
        <v>1</v>
      </c>
      <c r="C186" t="s">
        <v>189</v>
      </c>
      <c r="D186" t="s">
        <v>307</v>
      </c>
      <c r="E186" t="s">
        <v>308</v>
      </c>
      <c r="F186" t="s">
        <v>256</v>
      </c>
      <c r="G186" t="s">
        <v>424</v>
      </c>
      <c r="H186" t="s">
        <v>424</v>
      </c>
      <c r="I186" t="s">
        <v>424</v>
      </c>
      <c r="J186" t="s">
        <v>424</v>
      </c>
      <c r="K186" t="s">
        <v>424</v>
      </c>
      <c r="L186" t="s">
        <v>424</v>
      </c>
      <c r="M186" t="s">
        <v>425</v>
      </c>
      <c r="P186" t="s">
        <v>425</v>
      </c>
      <c r="R186" s="143">
        <v>44806</v>
      </c>
      <c r="S186" s="143">
        <v>44760</v>
      </c>
      <c r="T186" s="143">
        <v>44757</v>
      </c>
      <c r="U186" t="s">
        <v>100</v>
      </c>
      <c r="V186" s="144">
        <v>611652.02</v>
      </c>
      <c r="W186" s="145">
        <v>0.76012160115914396</v>
      </c>
      <c r="X186" s="144">
        <v>804676.54</v>
      </c>
      <c r="Y186" s="144">
        <v>133425.49</v>
      </c>
      <c r="Z186" s="144">
        <v>365060</v>
      </c>
      <c r="AA186" s="144">
        <v>192043.58</v>
      </c>
      <c r="AB186" s="144">
        <v>0</v>
      </c>
      <c r="AC186" s="144">
        <v>114147.47</v>
      </c>
      <c r="AD186" s="144">
        <v>804676.54</v>
      </c>
      <c r="AE186" s="144">
        <v>0</v>
      </c>
      <c r="AF186" s="144">
        <v>80091.47</v>
      </c>
      <c r="AG186" s="144">
        <v>241114.02</v>
      </c>
      <c r="AH186" s="144">
        <v>55790.18</v>
      </c>
      <c r="AI186" s="144">
        <v>1261.95</v>
      </c>
      <c r="AJ186" s="144">
        <v>68295.23</v>
      </c>
      <c r="AK186" s="144">
        <v>446552.85</v>
      </c>
      <c r="AL186" s="144">
        <v>0</v>
      </c>
      <c r="AM186" s="144">
        <v>0</v>
      </c>
      <c r="AN186" s="144">
        <v>0</v>
      </c>
      <c r="AO186" s="144">
        <v>0</v>
      </c>
      <c r="AP186" s="144">
        <v>0</v>
      </c>
      <c r="AQ186" s="144">
        <v>0</v>
      </c>
      <c r="AR186" s="144">
        <v>446552.85</v>
      </c>
      <c r="AS186" s="144">
        <v>358123.69</v>
      </c>
    </row>
    <row r="187" spans="1:45" x14ac:dyDescent="0.25">
      <c r="A187">
        <v>177722</v>
      </c>
      <c r="B187">
        <v>1</v>
      </c>
      <c r="C187" t="s">
        <v>332</v>
      </c>
      <c r="D187" t="s">
        <v>307</v>
      </c>
      <c r="E187" t="s">
        <v>308</v>
      </c>
      <c r="F187" t="s">
        <v>332</v>
      </c>
      <c r="G187" t="s">
        <v>424</v>
      </c>
      <c r="H187" t="s">
        <v>424</v>
      </c>
      <c r="I187" t="s">
        <v>424</v>
      </c>
      <c r="J187" t="s">
        <v>425</v>
      </c>
      <c r="K187" t="s">
        <v>424</v>
      </c>
      <c r="L187" t="s">
        <v>424</v>
      </c>
      <c r="M187" t="s">
        <v>424</v>
      </c>
      <c r="P187" t="s">
        <v>425</v>
      </c>
      <c r="R187" s="143">
        <v>44804</v>
      </c>
      <c r="S187" s="143">
        <v>44755</v>
      </c>
      <c r="T187" s="143">
        <v>44757</v>
      </c>
      <c r="U187" t="s">
        <v>100</v>
      </c>
      <c r="V187" s="144">
        <v>1264965.68</v>
      </c>
      <c r="W187" s="145">
        <v>0.75129678233723995</v>
      </c>
      <c r="X187" s="144">
        <v>1683709.7</v>
      </c>
      <c r="Y187" s="144">
        <v>920609.79</v>
      </c>
      <c r="Z187" s="144">
        <v>4372.6099999999997</v>
      </c>
      <c r="AA187" s="144">
        <v>477955</v>
      </c>
      <c r="AB187" s="144">
        <v>54753.3</v>
      </c>
      <c r="AC187" s="144">
        <v>226019</v>
      </c>
      <c r="AD187" s="144">
        <v>1683709.7</v>
      </c>
      <c r="AE187" s="144">
        <v>0</v>
      </c>
      <c r="AF187" s="144">
        <v>511702.02</v>
      </c>
      <c r="AG187" s="144">
        <v>1484.13</v>
      </c>
      <c r="AH187" s="144">
        <v>260594.06</v>
      </c>
      <c r="AI187" s="144">
        <v>54753.3</v>
      </c>
      <c r="AJ187" s="144">
        <v>120131.04</v>
      </c>
      <c r="AK187" s="144">
        <v>948664.55</v>
      </c>
      <c r="AL187" s="144">
        <v>0</v>
      </c>
      <c r="AM187" s="144">
        <v>0</v>
      </c>
      <c r="AN187" s="144">
        <v>0</v>
      </c>
      <c r="AO187" s="144">
        <v>948664.55</v>
      </c>
      <c r="AP187" s="144">
        <v>0</v>
      </c>
      <c r="AQ187" s="144">
        <v>0</v>
      </c>
      <c r="AR187" s="144">
        <v>0</v>
      </c>
      <c r="AS187" s="144">
        <v>735045.15</v>
      </c>
    </row>
    <row r="188" spans="1:45" x14ac:dyDescent="0.25">
      <c r="A188">
        <v>177723</v>
      </c>
      <c r="B188">
        <v>0</v>
      </c>
      <c r="C188" t="s">
        <v>333</v>
      </c>
      <c r="D188" t="s">
        <v>307</v>
      </c>
      <c r="E188" t="s">
        <v>308</v>
      </c>
      <c r="F188" t="s">
        <v>333</v>
      </c>
      <c r="G188" t="s">
        <v>424</v>
      </c>
      <c r="H188" t="s">
        <v>424</v>
      </c>
      <c r="I188" t="s">
        <v>424</v>
      </c>
      <c r="J188" t="s">
        <v>425</v>
      </c>
      <c r="K188" t="s">
        <v>424</v>
      </c>
      <c r="L188" t="s">
        <v>425</v>
      </c>
      <c r="M188" t="s">
        <v>424</v>
      </c>
      <c r="P188" t="s">
        <v>425</v>
      </c>
      <c r="R188" s="143">
        <v>44806</v>
      </c>
      <c r="S188" s="143">
        <v>44760</v>
      </c>
      <c r="T188" s="143">
        <v>44756</v>
      </c>
      <c r="U188" t="s">
        <v>100</v>
      </c>
      <c r="V188" s="144">
        <v>1263268.52</v>
      </c>
      <c r="W188" s="145">
        <v>0.90272685972316202</v>
      </c>
      <c r="X188" s="144">
        <v>1399391.75</v>
      </c>
      <c r="Y188" s="144">
        <v>333015.40999999997</v>
      </c>
      <c r="Z188" s="144">
        <v>3267.06</v>
      </c>
      <c r="AA188" s="144">
        <v>343215.74</v>
      </c>
      <c r="AB188" s="144">
        <v>736796.77</v>
      </c>
      <c r="AC188" s="144">
        <v>-16903.23</v>
      </c>
      <c r="AD188" s="144">
        <v>1399391.75</v>
      </c>
      <c r="AE188" s="144">
        <v>0</v>
      </c>
      <c r="AF188" s="144">
        <v>181632.21</v>
      </c>
      <c r="AG188" s="144">
        <v>2267.37</v>
      </c>
      <c r="AH188" s="144">
        <v>191696.99</v>
      </c>
      <c r="AI188" s="144">
        <v>664173.31999999995</v>
      </c>
      <c r="AJ188" s="144">
        <v>4317.3100000000004</v>
      </c>
      <c r="AK188" s="144">
        <v>1044087.2</v>
      </c>
      <c r="AL188" s="144">
        <v>0</v>
      </c>
      <c r="AM188" s="144">
        <v>0</v>
      </c>
      <c r="AN188" s="144">
        <v>0</v>
      </c>
      <c r="AO188" s="144">
        <v>96427.05</v>
      </c>
      <c r="AP188" s="144">
        <v>947660.15</v>
      </c>
      <c r="AQ188" s="144">
        <v>0</v>
      </c>
      <c r="AR188" s="144">
        <v>0</v>
      </c>
      <c r="AS188" s="144">
        <v>355304.55</v>
      </c>
    </row>
    <row r="189" spans="1:45" x14ac:dyDescent="0.25">
      <c r="A189">
        <v>177724</v>
      </c>
      <c r="B189">
        <v>0</v>
      </c>
      <c r="C189" t="s">
        <v>334</v>
      </c>
      <c r="D189" t="s">
        <v>307</v>
      </c>
      <c r="E189" t="s">
        <v>308</v>
      </c>
      <c r="F189" t="s">
        <v>335</v>
      </c>
      <c r="G189" t="s">
        <v>425</v>
      </c>
      <c r="H189" t="s">
        <v>425</v>
      </c>
      <c r="I189" t="s">
        <v>425</v>
      </c>
      <c r="J189" t="s">
        <v>425</v>
      </c>
      <c r="K189" t="s">
        <v>425</v>
      </c>
      <c r="L189" t="s">
        <v>425</v>
      </c>
      <c r="M189" t="s">
        <v>424</v>
      </c>
      <c r="P189" t="s">
        <v>425</v>
      </c>
      <c r="R189" s="143">
        <v>44801</v>
      </c>
      <c r="S189" s="143">
        <v>44753</v>
      </c>
      <c r="T189" s="143">
        <v>44756</v>
      </c>
      <c r="U189" t="s">
        <v>100</v>
      </c>
      <c r="V189" s="144">
        <v>4046804.48</v>
      </c>
      <c r="W189" s="145">
        <v>0.765592779067364</v>
      </c>
      <c r="X189" s="144">
        <v>5285844.63</v>
      </c>
      <c r="Y189" s="144">
        <v>4024321.44</v>
      </c>
      <c r="Z189" s="144">
        <v>45000</v>
      </c>
      <c r="AA189" s="144">
        <v>360690.92</v>
      </c>
      <c r="AB189" s="144">
        <v>440000</v>
      </c>
      <c r="AC189" s="144">
        <v>415832.27</v>
      </c>
      <c r="AD189" s="144">
        <v>5285844.63</v>
      </c>
      <c r="AE189" s="144">
        <v>0</v>
      </c>
      <c r="AF189" s="144">
        <v>1974960.55</v>
      </c>
      <c r="AG189" s="144">
        <v>16908.169999999998</v>
      </c>
      <c r="AH189" s="144">
        <v>202669.16</v>
      </c>
      <c r="AI189" s="144">
        <v>490138.52</v>
      </c>
      <c r="AJ189" s="144">
        <v>152133.72</v>
      </c>
      <c r="AK189" s="144">
        <v>2836810.12</v>
      </c>
      <c r="AL189" s="144">
        <v>208167.31</v>
      </c>
      <c r="AM189" s="144">
        <v>330300.67</v>
      </c>
      <c r="AN189" s="144">
        <v>293013.57</v>
      </c>
      <c r="AO189" s="144">
        <v>1090194.3799999999</v>
      </c>
      <c r="AP189" s="144">
        <v>689137.95</v>
      </c>
      <c r="AQ189" s="144">
        <v>225996.24</v>
      </c>
      <c r="AR189" s="144">
        <v>0</v>
      </c>
      <c r="AS189" s="144">
        <v>2449034.5099999998</v>
      </c>
    </row>
    <row r="190" spans="1:45" x14ac:dyDescent="0.25">
      <c r="A190">
        <v>177727</v>
      </c>
      <c r="B190">
        <v>0</v>
      </c>
      <c r="C190" t="s">
        <v>168</v>
      </c>
      <c r="D190" t="s">
        <v>307</v>
      </c>
      <c r="E190" t="s">
        <v>331</v>
      </c>
      <c r="F190" t="s">
        <v>169</v>
      </c>
      <c r="G190" t="s">
        <v>424</v>
      </c>
      <c r="H190" t="s">
        <v>424</v>
      </c>
      <c r="I190" t="s">
        <v>424</v>
      </c>
      <c r="J190" t="s">
        <v>425</v>
      </c>
      <c r="K190" t="s">
        <v>424</v>
      </c>
      <c r="L190" t="s">
        <v>424</v>
      </c>
      <c r="M190" t="s">
        <v>424</v>
      </c>
      <c r="N190" t="s">
        <v>425</v>
      </c>
      <c r="O190">
        <v>170794</v>
      </c>
      <c r="P190" t="s">
        <v>425</v>
      </c>
      <c r="R190" s="143">
        <v>44802</v>
      </c>
      <c r="S190" s="143">
        <v>44754</v>
      </c>
      <c r="T190" s="143">
        <v>44754</v>
      </c>
      <c r="U190" t="s">
        <v>100</v>
      </c>
      <c r="V190" s="144">
        <v>2310042.2000000002</v>
      </c>
      <c r="W190" s="145">
        <v>0.78044671676946198</v>
      </c>
      <c r="X190" s="144">
        <v>2959897.39</v>
      </c>
      <c r="Y190" s="144">
        <v>1748233.19</v>
      </c>
      <c r="Z190" s="144">
        <v>26100</v>
      </c>
      <c r="AA190" s="144">
        <v>777318.41</v>
      </c>
      <c r="AB190" s="144">
        <v>139164</v>
      </c>
      <c r="AC190" s="144">
        <v>269081.78999999998</v>
      </c>
      <c r="AD190" s="144">
        <v>2959897.39</v>
      </c>
      <c r="AE190" s="144">
        <v>0</v>
      </c>
      <c r="AF190" s="144">
        <v>625873.9192</v>
      </c>
      <c r="AG190" s="144">
        <v>12679.37</v>
      </c>
      <c r="AH190" s="144">
        <v>397453.93</v>
      </c>
      <c r="AI190" s="144">
        <v>113339.89</v>
      </c>
      <c r="AJ190" s="144">
        <v>114961.24</v>
      </c>
      <c r="AK190" s="144">
        <v>1264308.3492000001</v>
      </c>
      <c r="AL190" s="144">
        <v>0</v>
      </c>
      <c r="AM190" s="144">
        <v>0</v>
      </c>
      <c r="AN190" s="144">
        <v>0</v>
      </c>
      <c r="AO190" s="144">
        <v>1264308.3492000001</v>
      </c>
      <c r="AP190" s="144">
        <v>0</v>
      </c>
      <c r="AQ190" s="144">
        <v>0</v>
      </c>
      <c r="AR190" s="144">
        <v>0</v>
      </c>
      <c r="AS190" s="144">
        <v>1695589.0408000001</v>
      </c>
    </row>
    <row r="191" spans="1:45" x14ac:dyDescent="0.25">
      <c r="A191">
        <v>177728</v>
      </c>
      <c r="B191">
        <v>0</v>
      </c>
      <c r="C191" t="s">
        <v>134</v>
      </c>
      <c r="D191" t="s">
        <v>307</v>
      </c>
      <c r="E191" t="s">
        <v>308</v>
      </c>
      <c r="F191" t="s">
        <v>135</v>
      </c>
      <c r="G191" t="s">
        <v>425</v>
      </c>
      <c r="H191" t="s">
        <v>425</v>
      </c>
      <c r="I191" t="s">
        <v>425</v>
      </c>
      <c r="J191" t="s">
        <v>425</v>
      </c>
      <c r="K191" t="s">
        <v>424</v>
      </c>
      <c r="L191" t="s">
        <v>425</v>
      </c>
      <c r="M191" t="s">
        <v>424</v>
      </c>
      <c r="N191" t="s">
        <v>425</v>
      </c>
      <c r="O191">
        <v>170864</v>
      </c>
      <c r="P191" t="s">
        <v>425</v>
      </c>
      <c r="R191" s="143">
        <v>44817</v>
      </c>
      <c r="S191" s="143">
        <v>44760</v>
      </c>
      <c r="T191" s="143">
        <v>44756</v>
      </c>
      <c r="U191" t="s">
        <v>100</v>
      </c>
      <c r="V191" s="144">
        <v>10243355.300000001</v>
      </c>
      <c r="W191" s="145">
        <v>0.85340522496842297</v>
      </c>
      <c r="X191" s="144">
        <v>12002920.77</v>
      </c>
      <c r="Y191" s="144">
        <v>3609130.53</v>
      </c>
      <c r="Z191" s="144">
        <v>30338.67</v>
      </c>
      <c r="AA191" s="144">
        <v>3006120.61</v>
      </c>
      <c r="AB191" s="144">
        <v>3665102</v>
      </c>
      <c r="AC191" s="144">
        <v>1692228.96</v>
      </c>
      <c r="AD191" s="144">
        <v>12002920.77</v>
      </c>
      <c r="AE191" s="144">
        <v>0</v>
      </c>
      <c r="AF191" s="144">
        <v>833944.91564000002</v>
      </c>
      <c r="AG191" s="144">
        <v>2152.7800000000002</v>
      </c>
      <c r="AH191" s="144">
        <v>1531448.7592</v>
      </c>
      <c r="AI191" s="144">
        <v>3105536.89</v>
      </c>
      <c r="AJ191" s="144">
        <v>888828.73585000006</v>
      </c>
      <c r="AK191" s="144">
        <v>6361912.0806900002</v>
      </c>
      <c r="AL191" s="144">
        <v>0</v>
      </c>
      <c r="AM191" s="144">
        <v>0</v>
      </c>
      <c r="AN191" s="144">
        <v>328501.408</v>
      </c>
      <c r="AO191" s="144">
        <v>1421142.449</v>
      </c>
      <c r="AP191" s="144">
        <v>4612268.2138</v>
      </c>
      <c r="AQ191" s="144">
        <v>0</v>
      </c>
      <c r="AR191" s="144">
        <v>0</v>
      </c>
      <c r="AS191" s="144">
        <v>5641008.6893100003</v>
      </c>
    </row>
    <row r="192" spans="1:45" x14ac:dyDescent="0.25">
      <c r="A192">
        <v>177729</v>
      </c>
      <c r="B192">
        <v>1</v>
      </c>
      <c r="C192" t="s">
        <v>336</v>
      </c>
      <c r="D192" t="s">
        <v>307</v>
      </c>
      <c r="E192" t="s">
        <v>325</v>
      </c>
      <c r="F192" t="s">
        <v>337</v>
      </c>
      <c r="G192" t="s">
        <v>424</v>
      </c>
      <c r="H192" t="s">
        <v>424</v>
      </c>
      <c r="I192" t="s">
        <v>424</v>
      </c>
      <c r="J192" t="s">
        <v>424</v>
      </c>
      <c r="K192" t="s">
        <v>425</v>
      </c>
      <c r="L192" t="s">
        <v>424</v>
      </c>
      <c r="M192" t="s">
        <v>424</v>
      </c>
      <c r="P192" t="s">
        <v>425</v>
      </c>
      <c r="R192" s="143">
        <v>44813</v>
      </c>
      <c r="S192" s="143">
        <v>44762</v>
      </c>
      <c r="T192" s="143">
        <v>44757</v>
      </c>
      <c r="U192" t="s">
        <v>100</v>
      </c>
      <c r="V192" s="144">
        <v>847103.9</v>
      </c>
      <c r="W192" s="145">
        <v>0.75003848677585405</v>
      </c>
      <c r="X192" s="144">
        <v>1129413.9099999999</v>
      </c>
      <c r="Y192" s="144">
        <v>641520</v>
      </c>
      <c r="Z192" s="144">
        <v>12200</v>
      </c>
      <c r="AA192" s="144">
        <v>475693.91</v>
      </c>
      <c r="AB192" s="144">
        <v>0</v>
      </c>
      <c r="AC192" s="144">
        <v>0</v>
      </c>
      <c r="AD192" s="144">
        <v>1129413.9099999999</v>
      </c>
      <c r="AE192" s="144">
        <v>0</v>
      </c>
      <c r="AF192" s="144">
        <v>366969.76</v>
      </c>
      <c r="AG192" s="144">
        <v>10260.209999999999</v>
      </c>
      <c r="AH192" s="144">
        <v>276590.90000000002</v>
      </c>
      <c r="AI192" s="144">
        <v>0</v>
      </c>
      <c r="AJ192" s="144">
        <v>0</v>
      </c>
      <c r="AK192" s="144">
        <v>653820.87</v>
      </c>
      <c r="AL192" s="144">
        <v>0</v>
      </c>
      <c r="AM192" s="144">
        <v>0</v>
      </c>
      <c r="AN192" s="144">
        <v>0</v>
      </c>
      <c r="AO192" s="144">
        <v>0</v>
      </c>
      <c r="AP192" s="144">
        <v>0</v>
      </c>
      <c r="AQ192" s="144">
        <v>653820.87</v>
      </c>
      <c r="AR192" s="144">
        <v>0</v>
      </c>
      <c r="AS192" s="144">
        <v>475593.04</v>
      </c>
    </row>
    <row r="193" spans="1:45" x14ac:dyDescent="0.25">
      <c r="A193">
        <v>177730</v>
      </c>
      <c r="B193">
        <v>0</v>
      </c>
      <c r="C193" t="s">
        <v>156</v>
      </c>
      <c r="D193" t="s">
        <v>307</v>
      </c>
      <c r="E193" t="s">
        <v>308</v>
      </c>
      <c r="F193" t="s">
        <v>156</v>
      </c>
      <c r="G193" t="s">
        <v>424</v>
      </c>
      <c r="H193" t="s">
        <v>424</v>
      </c>
      <c r="I193" t="s">
        <v>424</v>
      </c>
      <c r="J193" t="s">
        <v>425</v>
      </c>
      <c r="K193" t="s">
        <v>424</v>
      </c>
      <c r="L193" t="s">
        <v>425</v>
      </c>
      <c r="M193" t="s">
        <v>424</v>
      </c>
      <c r="N193" t="s">
        <v>425</v>
      </c>
      <c r="O193">
        <v>170476</v>
      </c>
      <c r="P193" t="s">
        <v>425</v>
      </c>
      <c r="R193" s="143">
        <v>44806</v>
      </c>
      <c r="S193" s="143">
        <v>44756</v>
      </c>
      <c r="T193" s="143">
        <v>44756</v>
      </c>
      <c r="U193" t="s">
        <v>100</v>
      </c>
      <c r="V193" s="144">
        <v>4272758.2699999996</v>
      </c>
      <c r="W193" s="145">
        <v>0.799477330042067</v>
      </c>
      <c r="X193" s="144">
        <v>5344439.5599999996</v>
      </c>
      <c r="Y193" s="144">
        <v>2877710.56</v>
      </c>
      <c r="Z193" s="144">
        <v>114900</v>
      </c>
      <c r="AA193" s="144">
        <v>1306396</v>
      </c>
      <c r="AB193" s="144">
        <v>433637</v>
      </c>
      <c r="AC193" s="144">
        <v>611796</v>
      </c>
      <c r="AD193" s="144">
        <v>5344439.5599999996</v>
      </c>
      <c r="AE193" s="144">
        <v>0</v>
      </c>
      <c r="AF193" s="144">
        <v>1303528.3500000001</v>
      </c>
      <c r="AG193" s="144">
        <v>62697.57</v>
      </c>
      <c r="AH193" s="144">
        <v>900465.54</v>
      </c>
      <c r="AI193" s="144">
        <v>413045</v>
      </c>
      <c r="AJ193" s="144">
        <v>403947.87</v>
      </c>
      <c r="AK193" s="144">
        <v>3083684.33</v>
      </c>
      <c r="AL193" s="144">
        <v>0</v>
      </c>
      <c r="AM193" s="144">
        <v>0</v>
      </c>
      <c r="AN193" s="144">
        <v>0</v>
      </c>
      <c r="AO193" s="144">
        <v>2719962.91</v>
      </c>
      <c r="AP193" s="144">
        <v>363721.42</v>
      </c>
      <c r="AQ193" s="144">
        <v>0</v>
      </c>
      <c r="AR193" s="144">
        <v>0</v>
      </c>
      <c r="AS193" s="144">
        <v>2260755.23</v>
      </c>
    </row>
    <row r="194" spans="1:45" x14ac:dyDescent="0.25">
      <c r="A194">
        <v>177731</v>
      </c>
      <c r="B194">
        <v>0</v>
      </c>
      <c r="C194" t="s">
        <v>338</v>
      </c>
      <c r="D194" t="s">
        <v>307</v>
      </c>
      <c r="E194" t="s">
        <v>308</v>
      </c>
      <c r="F194" t="s">
        <v>339</v>
      </c>
      <c r="G194" t="s">
        <v>425</v>
      </c>
      <c r="H194" t="s">
        <v>425</v>
      </c>
      <c r="I194" t="s">
        <v>425</v>
      </c>
      <c r="J194" t="s">
        <v>425</v>
      </c>
      <c r="K194" t="s">
        <v>425</v>
      </c>
      <c r="L194" t="s">
        <v>425</v>
      </c>
      <c r="M194" t="s">
        <v>424</v>
      </c>
      <c r="N194" t="s">
        <v>425</v>
      </c>
      <c r="O194">
        <v>170866</v>
      </c>
      <c r="P194" t="s">
        <v>425</v>
      </c>
      <c r="R194" s="143">
        <v>44805</v>
      </c>
      <c r="S194" s="143">
        <v>44760</v>
      </c>
      <c r="T194" s="143">
        <v>44756</v>
      </c>
      <c r="U194" t="s">
        <v>100</v>
      </c>
      <c r="V194" s="144">
        <v>3824289.21</v>
      </c>
      <c r="W194" s="145">
        <v>0.86323067579839396</v>
      </c>
      <c r="X194" s="144">
        <v>4430205.41</v>
      </c>
      <c r="Y194" s="144">
        <v>1773000</v>
      </c>
      <c r="Z194" s="144">
        <v>0</v>
      </c>
      <c r="AA194" s="144">
        <v>1848990.97</v>
      </c>
      <c r="AB194" s="144">
        <v>326093.68</v>
      </c>
      <c r="AC194" s="144">
        <v>482120.76</v>
      </c>
      <c r="AD194" s="144">
        <v>4430205.41</v>
      </c>
      <c r="AE194" s="144">
        <v>0</v>
      </c>
      <c r="AF194" s="144">
        <v>619059.14</v>
      </c>
      <c r="AG194" s="144">
        <v>0</v>
      </c>
      <c r="AH194" s="144">
        <v>659937.18999999994</v>
      </c>
      <c r="AI194" s="144">
        <v>95721.75</v>
      </c>
      <c r="AJ194" s="144">
        <v>270592.90000000002</v>
      </c>
      <c r="AK194" s="144">
        <v>1645310.98</v>
      </c>
      <c r="AL194" s="144">
        <v>29696.42</v>
      </c>
      <c r="AM194" s="144">
        <v>29696.42</v>
      </c>
      <c r="AN194" s="144">
        <v>271593.98</v>
      </c>
      <c r="AO194" s="144">
        <v>579551.56999999995</v>
      </c>
      <c r="AP194" s="144">
        <v>716043.78</v>
      </c>
      <c r="AQ194" s="144">
        <v>18728.810000000001</v>
      </c>
      <c r="AR194" s="144">
        <v>0</v>
      </c>
      <c r="AS194" s="144">
        <v>2784894.43</v>
      </c>
    </row>
    <row r="195" spans="1:45" x14ac:dyDescent="0.25">
      <c r="A195">
        <v>177733</v>
      </c>
      <c r="B195">
        <v>0</v>
      </c>
      <c r="C195" t="s">
        <v>340</v>
      </c>
      <c r="D195" t="s">
        <v>307</v>
      </c>
      <c r="E195" t="s">
        <v>312</v>
      </c>
      <c r="F195" t="s">
        <v>340</v>
      </c>
      <c r="G195" t="s">
        <v>425</v>
      </c>
      <c r="H195" t="s">
        <v>425</v>
      </c>
      <c r="I195" t="s">
        <v>425</v>
      </c>
      <c r="J195" t="s">
        <v>425</v>
      </c>
      <c r="K195" t="s">
        <v>424</v>
      </c>
      <c r="L195" t="s">
        <v>424</v>
      </c>
      <c r="M195" t="s">
        <v>424</v>
      </c>
      <c r="P195" t="s">
        <v>425</v>
      </c>
      <c r="R195" s="143">
        <v>44813</v>
      </c>
      <c r="S195" s="143">
        <v>44760</v>
      </c>
      <c r="T195" s="143">
        <v>44755</v>
      </c>
      <c r="U195" t="s">
        <v>100</v>
      </c>
      <c r="V195" s="144">
        <v>5210342.53</v>
      </c>
      <c r="W195" s="145">
        <v>0.85210768340811205</v>
      </c>
      <c r="X195" s="144">
        <v>6114652.6799999997</v>
      </c>
      <c r="Y195" s="144">
        <v>2323056.6800000002</v>
      </c>
      <c r="Z195" s="144">
        <v>152000</v>
      </c>
      <c r="AA195" s="144">
        <v>63500</v>
      </c>
      <c r="AB195" s="144">
        <v>3347114</v>
      </c>
      <c r="AC195" s="144">
        <v>228982</v>
      </c>
      <c r="AD195" s="144">
        <v>6114652.6799999997</v>
      </c>
      <c r="AE195" s="144">
        <v>0</v>
      </c>
      <c r="AF195" s="144">
        <v>746818.71</v>
      </c>
      <c r="AG195" s="144">
        <v>74942.47</v>
      </c>
      <c r="AH195" s="144">
        <v>28715.69</v>
      </c>
      <c r="AI195" s="144">
        <v>3211630.54</v>
      </c>
      <c r="AJ195" s="144">
        <v>32957.06</v>
      </c>
      <c r="AK195" s="144">
        <v>4095064.47</v>
      </c>
      <c r="AL195" s="144">
        <v>1046949.01</v>
      </c>
      <c r="AM195" s="144">
        <v>1046949.01</v>
      </c>
      <c r="AN195" s="144">
        <v>1786031.47</v>
      </c>
      <c r="AO195" s="144">
        <v>215134.98</v>
      </c>
      <c r="AP195" s="144">
        <v>0</v>
      </c>
      <c r="AQ195" s="144">
        <v>0</v>
      </c>
      <c r="AR195" s="144">
        <v>0</v>
      </c>
      <c r="AS195" s="144">
        <v>2019588.21</v>
      </c>
    </row>
    <row r="196" spans="1:45" x14ac:dyDescent="0.25">
      <c r="A196">
        <v>177738</v>
      </c>
      <c r="B196">
        <v>0</v>
      </c>
      <c r="C196" t="s">
        <v>159</v>
      </c>
      <c r="D196" t="s">
        <v>307</v>
      </c>
      <c r="E196" t="s">
        <v>341</v>
      </c>
      <c r="F196" t="s">
        <v>159</v>
      </c>
      <c r="G196" t="s">
        <v>424</v>
      </c>
      <c r="H196" t="s">
        <v>424</v>
      </c>
      <c r="I196" t="s">
        <v>424</v>
      </c>
      <c r="J196" t="s">
        <v>425</v>
      </c>
      <c r="K196" t="s">
        <v>425</v>
      </c>
      <c r="L196" t="s">
        <v>425</v>
      </c>
      <c r="M196" t="s">
        <v>424</v>
      </c>
      <c r="N196" t="s">
        <v>425</v>
      </c>
      <c r="O196">
        <v>170896</v>
      </c>
      <c r="P196" t="s">
        <v>425</v>
      </c>
      <c r="R196" s="143">
        <v>44806</v>
      </c>
      <c r="S196" s="143">
        <v>44748</v>
      </c>
      <c r="T196" s="143">
        <v>44748</v>
      </c>
      <c r="U196" t="s">
        <v>100</v>
      </c>
      <c r="V196" s="144">
        <v>3841718.17</v>
      </c>
      <c r="W196" s="145">
        <v>0.761626214174428</v>
      </c>
      <c r="X196" s="144">
        <v>5044099.1900000004</v>
      </c>
      <c r="Y196" s="144">
        <v>1846527.61</v>
      </c>
      <c r="Z196" s="144">
        <v>10772.27</v>
      </c>
      <c r="AA196" s="144">
        <v>2458885.31</v>
      </c>
      <c r="AB196" s="144">
        <v>20000</v>
      </c>
      <c r="AC196" s="144">
        <v>707914</v>
      </c>
      <c r="AD196" s="144">
        <v>5044099.1900000004</v>
      </c>
      <c r="AE196" s="144">
        <v>0</v>
      </c>
      <c r="AF196" s="144">
        <v>630713.67000000004</v>
      </c>
      <c r="AG196" s="144">
        <v>2943</v>
      </c>
      <c r="AH196" s="144">
        <v>1279739.04</v>
      </c>
      <c r="AI196" s="144">
        <v>5997.58</v>
      </c>
      <c r="AJ196" s="144">
        <v>285087.21999999997</v>
      </c>
      <c r="AK196" s="144">
        <v>2204480.5099999998</v>
      </c>
      <c r="AL196" s="144">
        <v>0</v>
      </c>
      <c r="AM196" s="144">
        <v>0</v>
      </c>
      <c r="AN196" s="144">
        <v>0</v>
      </c>
      <c r="AO196" s="144">
        <v>737879.57</v>
      </c>
      <c r="AP196" s="144">
        <v>1466600.94</v>
      </c>
      <c r="AQ196" s="144">
        <v>0</v>
      </c>
      <c r="AR196" s="144">
        <v>0</v>
      </c>
      <c r="AS196" s="144">
        <v>2839618.68</v>
      </c>
    </row>
    <row r="197" spans="1:45" x14ac:dyDescent="0.25">
      <c r="A197">
        <v>177739</v>
      </c>
      <c r="B197">
        <v>0</v>
      </c>
      <c r="C197" t="s">
        <v>342</v>
      </c>
      <c r="D197" t="s">
        <v>307</v>
      </c>
      <c r="E197" t="s">
        <v>325</v>
      </c>
      <c r="F197" t="s">
        <v>343</v>
      </c>
      <c r="G197" t="s">
        <v>425</v>
      </c>
      <c r="H197" t="s">
        <v>425</v>
      </c>
      <c r="I197" t="s">
        <v>425</v>
      </c>
      <c r="J197" t="s">
        <v>424</v>
      </c>
      <c r="K197" t="s">
        <v>425</v>
      </c>
      <c r="L197" t="s">
        <v>424</v>
      </c>
      <c r="M197" t="s">
        <v>424</v>
      </c>
      <c r="N197" t="s">
        <v>425</v>
      </c>
      <c r="O197">
        <v>170858</v>
      </c>
      <c r="P197" t="s">
        <v>425</v>
      </c>
      <c r="R197" s="143">
        <v>44818</v>
      </c>
      <c r="S197" s="143">
        <v>44762</v>
      </c>
      <c r="T197" s="143">
        <v>44760</v>
      </c>
      <c r="U197" t="s">
        <v>100</v>
      </c>
      <c r="V197" s="144">
        <v>875525.82</v>
      </c>
      <c r="W197" s="145">
        <v>0.78315153065605703</v>
      </c>
      <c r="X197" s="144">
        <v>1117952</v>
      </c>
      <c r="Y197" s="144">
        <v>910775</v>
      </c>
      <c r="Z197" s="144">
        <v>6300</v>
      </c>
      <c r="AA197" s="144">
        <v>40325</v>
      </c>
      <c r="AB197" s="144">
        <v>0</v>
      </c>
      <c r="AC197" s="144">
        <v>160552</v>
      </c>
      <c r="AD197" s="144">
        <v>1117952</v>
      </c>
      <c r="AE197" s="144">
        <v>0</v>
      </c>
      <c r="AF197" s="144">
        <v>444541.08</v>
      </c>
      <c r="AG197" s="144">
        <v>3473.73</v>
      </c>
      <c r="AH197" s="144">
        <v>13162.88</v>
      </c>
      <c r="AI197" s="144">
        <v>0</v>
      </c>
      <c r="AJ197" s="144">
        <v>87623.74</v>
      </c>
      <c r="AK197" s="144">
        <v>548801.43000000005</v>
      </c>
      <c r="AL197" s="144">
        <v>61712.92</v>
      </c>
      <c r="AM197" s="144">
        <v>70439.97</v>
      </c>
      <c r="AN197" s="144">
        <v>368535.93</v>
      </c>
      <c r="AO197" s="144">
        <v>0</v>
      </c>
      <c r="AP197" s="144">
        <v>0</v>
      </c>
      <c r="AQ197" s="144">
        <v>48112.61</v>
      </c>
      <c r="AR197" s="144">
        <v>0</v>
      </c>
      <c r="AS197" s="144">
        <v>569150.56999999995</v>
      </c>
    </row>
    <row r="198" spans="1:45" x14ac:dyDescent="0.25">
      <c r="A198">
        <v>177740</v>
      </c>
      <c r="B198">
        <v>0</v>
      </c>
      <c r="C198" t="s">
        <v>217</v>
      </c>
      <c r="D198" t="s">
        <v>307</v>
      </c>
      <c r="E198" t="s">
        <v>344</v>
      </c>
      <c r="F198" t="s">
        <v>345</v>
      </c>
      <c r="G198" t="s">
        <v>424</v>
      </c>
      <c r="H198" t="s">
        <v>425</v>
      </c>
      <c r="I198" t="s">
        <v>425</v>
      </c>
      <c r="J198" t="s">
        <v>424</v>
      </c>
      <c r="K198" t="s">
        <v>424</v>
      </c>
      <c r="L198" t="s">
        <v>424</v>
      </c>
      <c r="M198" t="s">
        <v>425</v>
      </c>
      <c r="P198" t="s">
        <v>425</v>
      </c>
      <c r="R198" s="143">
        <v>44824</v>
      </c>
      <c r="S198" s="143">
        <v>44754</v>
      </c>
      <c r="T198" s="143">
        <v>44753</v>
      </c>
      <c r="U198" t="s">
        <v>100</v>
      </c>
      <c r="V198" s="144">
        <v>1105728.44</v>
      </c>
      <c r="W198" s="145">
        <v>0.78193006037911905</v>
      </c>
      <c r="X198" s="144">
        <v>1414101.46</v>
      </c>
      <c r="Y198" s="144">
        <v>1035634.44</v>
      </c>
      <c r="Z198" s="144">
        <v>5000</v>
      </c>
      <c r="AA198" s="144">
        <v>157228.67000000001</v>
      </c>
      <c r="AB198" s="144">
        <v>0</v>
      </c>
      <c r="AC198" s="144">
        <v>216238.35</v>
      </c>
      <c r="AD198" s="144">
        <v>1414101.46</v>
      </c>
      <c r="AE198" s="144">
        <v>0</v>
      </c>
      <c r="AF198" s="144">
        <v>508672.37</v>
      </c>
      <c r="AG198" s="144">
        <v>2581.02</v>
      </c>
      <c r="AH198" s="144">
        <v>61866.83</v>
      </c>
      <c r="AI198" s="144">
        <v>0</v>
      </c>
      <c r="AJ198" s="144">
        <v>113233.06</v>
      </c>
      <c r="AK198" s="144">
        <v>686353.28</v>
      </c>
      <c r="AL198" s="144">
        <v>5032.58</v>
      </c>
      <c r="AM198" s="144">
        <v>45869.22</v>
      </c>
      <c r="AN198" s="144">
        <v>629648.96</v>
      </c>
      <c r="AO198" s="144">
        <v>0</v>
      </c>
      <c r="AP198" s="144">
        <v>0</v>
      </c>
      <c r="AQ198" s="144">
        <v>0</v>
      </c>
      <c r="AR198" s="144">
        <v>5802.52</v>
      </c>
      <c r="AS198" s="144">
        <v>727748.18</v>
      </c>
    </row>
    <row r="199" spans="1:45" x14ac:dyDescent="0.25">
      <c r="A199">
        <v>177741</v>
      </c>
      <c r="B199">
        <v>0</v>
      </c>
      <c r="C199" t="s">
        <v>137</v>
      </c>
      <c r="D199" t="s">
        <v>307</v>
      </c>
      <c r="E199" t="s">
        <v>329</v>
      </c>
      <c r="F199" t="s">
        <v>137</v>
      </c>
      <c r="G199" t="s">
        <v>424</v>
      </c>
      <c r="H199" t="s">
        <v>425</v>
      </c>
      <c r="I199" t="s">
        <v>425</v>
      </c>
      <c r="J199" t="s">
        <v>424</v>
      </c>
      <c r="K199" t="s">
        <v>424</v>
      </c>
      <c r="L199" t="s">
        <v>424</v>
      </c>
      <c r="M199" t="s">
        <v>424</v>
      </c>
      <c r="P199" t="s">
        <v>425</v>
      </c>
      <c r="R199" s="143">
        <v>44819</v>
      </c>
      <c r="S199" s="143">
        <v>44754</v>
      </c>
      <c r="T199" s="143">
        <v>44750</v>
      </c>
      <c r="U199" t="s">
        <v>100</v>
      </c>
      <c r="V199" s="144">
        <v>740781.87</v>
      </c>
      <c r="W199" s="145">
        <v>0.79097834446252202</v>
      </c>
      <c r="X199" s="144">
        <v>936538.75</v>
      </c>
      <c r="Y199" s="144">
        <v>656033.37</v>
      </c>
      <c r="Z199" s="144">
        <v>0</v>
      </c>
      <c r="AA199" s="144">
        <v>36544.400000000001</v>
      </c>
      <c r="AB199" s="144">
        <v>14813</v>
      </c>
      <c r="AC199" s="144">
        <v>229147.98</v>
      </c>
      <c r="AD199" s="144">
        <v>936538.75</v>
      </c>
      <c r="AE199" s="144">
        <v>0</v>
      </c>
      <c r="AF199" s="144">
        <v>319896.52</v>
      </c>
      <c r="AG199" s="144">
        <v>0</v>
      </c>
      <c r="AH199" s="144">
        <v>20080.8</v>
      </c>
      <c r="AI199" s="144">
        <v>7046.2</v>
      </c>
      <c r="AJ199" s="144">
        <v>108758.76</v>
      </c>
      <c r="AK199" s="144">
        <v>455782.28</v>
      </c>
      <c r="AL199" s="144">
        <v>49963.8</v>
      </c>
      <c r="AM199" s="144">
        <v>373152.96</v>
      </c>
      <c r="AN199" s="144">
        <v>32665.52</v>
      </c>
      <c r="AO199" s="144">
        <v>0</v>
      </c>
      <c r="AP199" s="144">
        <v>0</v>
      </c>
      <c r="AQ199" s="144">
        <v>0</v>
      </c>
      <c r="AR199" s="144">
        <v>0</v>
      </c>
      <c r="AS199" s="144">
        <v>480756.47</v>
      </c>
    </row>
    <row r="200" spans="1:45" x14ac:dyDescent="0.25">
      <c r="A200">
        <v>177742</v>
      </c>
      <c r="B200">
        <v>0</v>
      </c>
      <c r="C200" t="s">
        <v>346</v>
      </c>
      <c r="D200" t="s">
        <v>307</v>
      </c>
      <c r="E200" t="s">
        <v>329</v>
      </c>
      <c r="F200" t="s">
        <v>347</v>
      </c>
      <c r="G200" t="s">
        <v>424</v>
      </c>
      <c r="H200" t="s">
        <v>424</v>
      </c>
      <c r="I200" t="s">
        <v>424</v>
      </c>
      <c r="J200" t="s">
        <v>424</v>
      </c>
      <c r="K200" t="s">
        <v>424</v>
      </c>
      <c r="L200" t="s">
        <v>425</v>
      </c>
      <c r="M200" t="s">
        <v>424</v>
      </c>
      <c r="P200" t="s">
        <v>424</v>
      </c>
      <c r="Q200" s="143">
        <v>45187</v>
      </c>
      <c r="R200" s="143">
        <v>44805</v>
      </c>
      <c r="S200" s="143">
        <v>44763</v>
      </c>
      <c r="T200" s="143">
        <v>44763</v>
      </c>
      <c r="U200" t="s">
        <v>100</v>
      </c>
      <c r="V200" s="144">
        <v>716814.51</v>
      </c>
      <c r="W200" s="145">
        <v>0.79999998883951196</v>
      </c>
      <c r="X200" s="144">
        <v>896018.15</v>
      </c>
      <c r="Y200" s="144">
        <v>575618.15</v>
      </c>
      <c r="Z200" s="144">
        <v>3300</v>
      </c>
      <c r="AA200" s="144">
        <v>96000</v>
      </c>
      <c r="AB200" s="144">
        <v>221100</v>
      </c>
      <c r="AC200" s="144">
        <v>0</v>
      </c>
      <c r="AD200" s="144">
        <v>896018.15</v>
      </c>
      <c r="AE200" s="144">
        <v>0</v>
      </c>
      <c r="AF200" s="144">
        <v>0</v>
      </c>
      <c r="AG200" s="144">
        <v>0</v>
      </c>
      <c r="AH200" s="144">
        <v>0</v>
      </c>
      <c r="AI200" s="144">
        <v>0</v>
      </c>
      <c r="AJ200" s="144">
        <v>0</v>
      </c>
      <c r="AK200" s="144">
        <v>0</v>
      </c>
      <c r="AL200" s="144">
        <v>0</v>
      </c>
      <c r="AM200" s="144">
        <v>0</v>
      </c>
      <c r="AN200" s="144">
        <v>0</v>
      </c>
      <c r="AO200" s="144">
        <v>0</v>
      </c>
      <c r="AP200" s="144">
        <v>0</v>
      </c>
      <c r="AQ200" s="144">
        <v>0</v>
      </c>
      <c r="AR200" s="144">
        <v>0</v>
      </c>
      <c r="AS200" s="144">
        <v>896018.15</v>
      </c>
    </row>
    <row r="201" spans="1:45" x14ac:dyDescent="0.25">
      <c r="A201">
        <v>177744</v>
      </c>
      <c r="B201">
        <v>0</v>
      </c>
      <c r="C201" t="s">
        <v>152</v>
      </c>
      <c r="D201" t="s">
        <v>307</v>
      </c>
      <c r="E201" t="s">
        <v>329</v>
      </c>
      <c r="F201" t="s">
        <v>152</v>
      </c>
      <c r="G201" t="s">
        <v>424</v>
      </c>
      <c r="H201" t="s">
        <v>424</v>
      </c>
      <c r="I201" t="s">
        <v>424</v>
      </c>
      <c r="J201" t="s">
        <v>425</v>
      </c>
      <c r="K201" t="s">
        <v>424</v>
      </c>
      <c r="L201" t="s">
        <v>424</v>
      </c>
      <c r="M201" t="s">
        <v>424</v>
      </c>
      <c r="P201" t="s">
        <v>425</v>
      </c>
      <c r="R201" s="143">
        <v>44803</v>
      </c>
      <c r="S201" s="143">
        <v>44754</v>
      </c>
      <c r="T201" s="143">
        <v>44750</v>
      </c>
      <c r="U201" t="s">
        <v>100</v>
      </c>
      <c r="V201" s="144">
        <v>187716.52</v>
      </c>
      <c r="W201" s="145">
        <v>0.90901462672906996</v>
      </c>
      <c r="X201" s="144">
        <v>206505.5</v>
      </c>
      <c r="Y201" s="144">
        <v>186500</v>
      </c>
      <c r="Z201" s="144">
        <v>2750</v>
      </c>
      <c r="AA201" s="144">
        <v>11467.5</v>
      </c>
      <c r="AB201" s="144">
        <v>0</v>
      </c>
      <c r="AC201" s="144">
        <v>5788</v>
      </c>
      <c r="AD201" s="144">
        <v>206505.5</v>
      </c>
      <c r="AE201" s="144">
        <v>0</v>
      </c>
      <c r="AF201" s="144">
        <v>70805.919999999998</v>
      </c>
      <c r="AG201" s="144">
        <v>948.59</v>
      </c>
      <c r="AH201" s="144">
        <v>1442.88</v>
      </c>
      <c r="AI201" s="144">
        <v>0</v>
      </c>
      <c r="AJ201" s="144">
        <v>928.35</v>
      </c>
      <c r="AK201" s="144">
        <v>74125.740000000005</v>
      </c>
      <c r="AL201" s="144">
        <v>0</v>
      </c>
      <c r="AM201" s="144">
        <v>0</v>
      </c>
      <c r="AN201" s="144">
        <v>0</v>
      </c>
      <c r="AO201" s="144">
        <v>74125.740000000005</v>
      </c>
      <c r="AP201" s="144">
        <v>0</v>
      </c>
      <c r="AQ201" s="144">
        <v>0</v>
      </c>
      <c r="AR201" s="144">
        <v>0</v>
      </c>
      <c r="AS201" s="144">
        <v>132379.76</v>
      </c>
    </row>
    <row r="202" spans="1:45" x14ac:dyDescent="0.25">
      <c r="A202">
        <v>177745</v>
      </c>
      <c r="B202">
        <v>0</v>
      </c>
      <c r="C202" t="s">
        <v>348</v>
      </c>
      <c r="D202" t="s">
        <v>307</v>
      </c>
      <c r="E202" t="s">
        <v>329</v>
      </c>
      <c r="F202" t="s">
        <v>348</v>
      </c>
      <c r="G202" t="s">
        <v>424</v>
      </c>
      <c r="H202" t="s">
        <v>424</v>
      </c>
      <c r="I202" t="s">
        <v>424</v>
      </c>
      <c r="J202" t="s">
        <v>425</v>
      </c>
      <c r="K202" t="s">
        <v>424</v>
      </c>
      <c r="L202" t="s">
        <v>424</v>
      </c>
      <c r="M202" t="s">
        <v>424</v>
      </c>
      <c r="N202" t="s">
        <v>425</v>
      </c>
      <c r="O202">
        <v>170470</v>
      </c>
      <c r="P202" t="s">
        <v>425</v>
      </c>
      <c r="R202" s="143">
        <v>44811</v>
      </c>
      <c r="S202" s="143">
        <v>44754</v>
      </c>
      <c r="T202" s="143">
        <v>44750</v>
      </c>
      <c r="U202" t="s">
        <v>100</v>
      </c>
      <c r="V202" s="144">
        <v>211378.77</v>
      </c>
      <c r="W202" s="145">
        <v>0.67554399537030096</v>
      </c>
      <c r="X202" s="144">
        <v>312901.56</v>
      </c>
      <c r="Y202" s="144">
        <v>170144.96</v>
      </c>
      <c r="Z202" s="144">
        <v>1200</v>
      </c>
      <c r="AA202" s="144">
        <v>120388</v>
      </c>
      <c r="AB202" s="144">
        <v>0</v>
      </c>
      <c r="AC202" s="144">
        <v>21168.6</v>
      </c>
      <c r="AD202" s="144">
        <v>312901.56</v>
      </c>
      <c r="AE202" s="144">
        <v>0</v>
      </c>
      <c r="AF202" s="144">
        <v>101952.04</v>
      </c>
      <c r="AG202" s="144">
        <v>435.59</v>
      </c>
      <c r="AH202" s="144">
        <v>21492.18</v>
      </c>
      <c r="AI202" s="144">
        <v>0</v>
      </c>
      <c r="AJ202" s="144">
        <v>11965.53</v>
      </c>
      <c r="AK202" s="144">
        <v>135845.34</v>
      </c>
      <c r="AL202" s="144">
        <v>0</v>
      </c>
      <c r="AM202" s="144">
        <v>0</v>
      </c>
      <c r="AN202" s="144">
        <v>0</v>
      </c>
      <c r="AO202" s="144">
        <v>135845.34</v>
      </c>
      <c r="AP202" s="144">
        <v>0</v>
      </c>
      <c r="AQ202" s="144">
        <v>0</v>
      </c>
      <c r="AR202" s="144">
        <v>0</v>
      </c>
      <c r="AS202" s="144">
        <v>177056.22</v>
      </c>
    </row>
    <row r="203" spans="1:45" x14ac:dyDescent="0.25">
      <c r="A203">
        <v>177746</v>
      </c>
      <c r="B203">
        <v>0</v>
      </c>
      <c r="C203" t="s">
        <v>212</v>
      </c>
      <c r="D203" t="s">
        <v>307</v>
      </c>
      <c r="E203" t="s">
        <v>329</v>
      </c>
      <c r="F203" t="s">
        <v>213</v>
      </c>
      <c r="G203" t="s">
        <v>425</v>
      </c>
      <c r="H203" t="s">
        <v>425</v>
      </c>
      <c r="I203" t="s">
        <v>425</v>
      </c>
      <c r="J203" t="s">
        <v>425</v>
      </c>
      <c r="K203" t="s">
        <v>424</v>
      </c>
      <c r="L203" t="s">
        <v>424</v>
      </c>
      <c r="M203" t="s">
        <v>424</v>
      </c>
      <c r="P203" t="s">
        <v>425</v>
      </c>
      <c r="R203" s="143">
        <v>44817</v>
      </c>
      <c r="S203" s="143">
        <v>44754</v>
      </c>
      <c r="T203" s="143">
        <v>44754</v>
      </c>
      <c r="U203" t="s">
        <v>100</v>
      </c>
      <c r="V203" s="144">
        <v>1201494.96</v>
      </c>
      <c r="W203" s="145">
        <v>0.825556414989842</v>
      </c>
      <c r="X203" s="144">
        <v>1455375.96</v>
      </c>
      <c r="Y203" s="144">
        <v>679955.77</v>
      </c>
      <c r="Z203" s="144">
        <v>13528.18</v>
      </c>
      <c r="AA203" s="144">
        <v>447016.78</v>
      </c>
      <c r="AB203" s="144">
        <v>61720</v>
      </c>
      <c r="AC203" s="144">
        <v>253155.23</v>
      </c>
      <c r="AD203" s="144">
        <v>1455375.96</v>
      </c>
      <c r="AE203" s="144">
        <v>0</v>
      </c>
      <c r="AF203" s="144">
        <v>228617.02</v>
      </c>
      <c r="AG203" s="144">
        <v>1528.18</v>
      </c>
      <c r="AH203" s="144">
        <v>47574.49</v>
      </c>
      <c r="AI203" s="144">
        <v>61720</v>
      </c>
      <c r="AJ203" s="144">
        <v>68098.5</v>
      </c>
      <c r="AK203" s="144">
        <v>407538.19</v>
      </c>
      <c r="AL203" s="144">
        <v>31367.88</v>
      </c>
      <c r="AM203" s="144">
        <v>16100.96</v>
      </c>
      <c r="AN203" s="144">
        <v>29111.759999999998</v>
      </c>
      <c r="AO203" s="144">
        <v>330957.59000000003</v>
      </c>
      <c r="AP203" s="144">
        <v>0</v>
      </c>
      <c r="AQ203" s="144">
        <v>0</v>
      </c>
      <c r="AR203" s="144">
        <v>0</v>
      </c>
      <c r="AS203" s="144">
        <v>1047837.77</v>
      </c>
    </row>
    <row r="204" spans="1:45" x14ac:dyDescent="0.25">
      <c r="A204">
        <v>177748</v>
      </c>
      <c r="B204">
        <v>1</v>
      </c>
      <c r="C204" t="s">
        <v>349</v>
      </c>
      <c r="D204" t="s">
        <v>307</v>
      </c>
      <c r="E204" t="s">
        <v>344</v>
      </c>
      <c r="F204" t="s">
        <v>349</v>
      </c>
      <c r="G204" t="s">
        <v>424</v>
      </c>
      <c r="H204" t="s">
        <v>424</v>
      </c>
      <c r="I204" t="s">
        <v>424</v>
      </c>
      <c r="J204" t="s">
        <v>425</v>
      </c>
      <c r="K204" t="s">
        <v>425</v>
      </c>
      <c r="L204" t="s">
        <v>424</v>
      </c>
      <c r="M204" t="s">
        <v>424</v>
      </c>
      <c r="P204" t="s">
        <v>425</v>
      </c>
      <c r="R204" s="143">
        <v>44802</v>
      </c>
      <c r="S204" s="143">
        <v>44754</v>
      </c>
      <c r="T204" s="143">
        <v>44753</v>
      </c>
      <c r="U204" t="s">
        <v>100</v>
      </c>
      <c r="V204" s="144">
        <v>646304.12</v>
      </c>
      <c r="W204" s="145">
        <v>0.7147226858822</v>
      </c>
      <c r="X204" s="144">
        <v>904272.57</v>
      </c>
      <c r="Y204" s="144">
        <v>745859.7</v>
      </c>
      <c r="Z204" s="144">
        <v>17000</v>
      </c>
      <c r="AA204" s="144">
        <v>141412.87</v>
      </c>
      <c r="AB204" s="144">
        <v>0</v>
      </c>
      <c r="AC204" s="144">
        <v>0</v>
      </c>
      <c r="AD204" s="144">
        <v>904272.57</v>
      </c>
      <c r="AE204" s="144">
        <v>0</v>
      </c>
      <c r="AF204" s="144">
        <v>246835.83</v>
      </c>
      <c r="AG204" s="144">
        <v>9225</v>
      </c>
      <c r="AH204" s="144">
        <v>73906.53</v>
      </c>
      <c r="AI204" s="144">
        <v>0</v>
      </c>
      <c r="AJ204" s="144">
        <v>0</v>
      </c>
      <c r="AK204" s="144">
        <v>329967.35999999999</v>
      </c>
      <c r="AL204" s="144">
        <v>0</v>
      </c>
      <c r="AM204" s="144">
        <v>0</v>
      </c>
      <c r="AN204" s="144">
        <v>0</v>
      </c>
      <c r="AO204" s="144">
        <v>251864.79</v>
      </c>
      <c r="AP204" s="144">
        <v>0</v>
      </c>
      <c r="AQ204" s="144">
        <v>78102.570000000007</v>
      </c>
      <c r="AR204" s="144">
        <v>0</v>
      </c>
      <c r="AS204" s="144">
        <v>574305.21</v>
      </c>
    </row>
    <row r="205" spans="1:45" x14ac:dyDescent="0.25">
      <c r="A205">
        <v>177750</v>
      </c>
      <c r="B205">
        <v>0</v>
      </c>
      <c r="C205" t="s">
        <v>350</v>
      </c>
      <c r="D205" t="s">
        <v>307</v>
      </c>
      <c r="E205" t="s">
        <v>312</v>
      </c>
      <c r="F205" t="s">
        <v>350</v>
      </c>
      <c r="G205" t="s">
        <v>424</v>
      </c>
      <c r="H205" t="s">
        <v>425</v>
      </c>
      <c r="I205" t="s">
        <v>425</v>
      </c>
      <c r="J205" t="s">
        <v>425</v>
      </c>
      <c r="K205" t="s">
        <v>425</v>
      </c>
      <c r="L205" t="s">
        <v>424</v>
      </c>
      <c r="M205" t="s">
        <v>425</v>
      </c>
      <c r="P205" t="s">
        <v>425</v>
      </c>
      <c r="R205" s="143">
        <v>44817</v>
      </c>
      <c r="S205" s="143">
        <v>44760</v>
      </c>
      <c r="T205" s="143">
        <v>44754</v>
      </c>
      <c r="U205" t="s">
        <v>100</v>
      </c>
      <c r="V205" s="144">
        <v>866914.05</v>
      </c>
      <c r="W205" s="145">
        <v>0.74072706809948397</v>
      </c>
      <c r="X205" s="144">
        <v>1170355.57</v>
      </c>
      <c r="Y205" s="144">
        <v>691591.14</v>
      </c>
      <c r="Z205" s="144">
        <v>20916.5</v>
      </c>
      <c r="AA205" s="144">
        <v>285104.84000000003</v>
      </c>
      <c r="AB205" s="144">
        <v>72981.850000000006</v>
      </c>
      <c r="AC205" s="144">
        <v>99761.24</v>
      </c>
      <c r="AD205" s="144">
        <v>1170355.57</v>
      </c>
      <c r="AE205" s="144">
        <v>0</v>
      </c>
      <c r="AF205" s="144">
        <v>350742.71</v>
      </c>
      <c r="AG205" s="144">
        <v>8415.09</v>
      </c>
      <c r="AH205" s="144">
        <v>161819.03</v>
      </c>
      <c r="AI205" s="144">
        <v>60452.5</v>
      </c>
      <c r="AJ205" s="144">
        <v>51318.177000000003</v>
      </c>
      <c r="AK205" s="144">
        <v>632747.50699999998</v>
      </c>
      <c r="AL205" s="144">
        <v>80520.05</v>
      </c>
      <c r="AM205" s="144">
        <v>24457.919999999998</v>
      </c>
      <c r="AN205" s="144">
        <v>37499.08</v>
      </c>
      <c r="AO205" s="144">
        <v>164515.92000000001</v>
      </c>
      <c r="AP205" s="144">
        <v>0</v>
      </c>
      <c r="AQ205" s="144">
        <v>212841.42</v>
      </c>
      <c r="AR205" s="144">
        <v>112913.12</v>
      </c>
      <c r="AS205" s="144">
        <v>537608.06299999997</v>
      </c>
    </row>
    <row r="206" spans="1:45" x14ac:dyDescent="0.25">
      <c r="A206">
        <v>177752</v>
      </c>
      <c r="B206">
        <v>0</v>
      </c>
      <c r="C206" t="s">
        <v>351</v>
      </c>
      <c r="D206" t="s">
        <v>307</v>
      </c>
      <c r="E206" t="s">
        <v>329</v>
      </c>
      <c r="F206" t="s">
        <v>351</v>
      </c>
      <c r="G206" t="s">
        <v>424</v>
      </c>
      <c r="H206" t="s">
        <v>424</v>
      </c>
      <c r="I206" t="s">
        <v>424</v>
      </c>
      <c r="J206" t="s">
        <v>425</v>
      </c>
      <c r="K206" t="s">
        <v>424</v>
      </c>
      <c r="L206" t="s">
        <v>425</v>
      </c>
      <c r="M206" t="s">
        <v>424</v>
      </c>
      <c r="P206" t="s">
        <v>425</v>
      </c>
      <c r="R206" s="143">
        <v>44811</v>
      </c>
      <c r="S206" s="143">
        <v>44748</v>
      </c>
      <c r="T206" s="143">
        <v>44750</v>
      </c>
      <c r="U206" t="s">
        <v>100</v>
      </c>
      <c r="V206" s="144">
        <v>1262003.99</v>
      </c>
      <c r="W206" s="145">
        <v>0.83246881302657905</v>
      </c>
      <c r="X206" s="144">
        <v>1515977.5</v>
      </c>
      <c r="Y206" s="144">
        <v>460600.5</v>
      </c>
      <c r="Z206" s="144">
        <v>63900</v>
      </c>
      <c r="AA206" s="144">
        <v>450300</v>
      </c>
      <c r="AB206" s="144">
        <v>495000</v>
      </c>
      <c r="AC206" s="144">
        <v>46177</v>
      </c>
      <c r="AD206" s="144">
        <v>1515977.5</v>
      </c>
      <c r="AE206" s="144">
        <v>0</v>
      </c>
      <c r="AF206" s="144">
        <v>280536.11</v>
      </c>
      <c r="AG206" s="144">
        <v>45740.03</v>
      </c>
      <c r="AH206" s="144">
        <v>247547.5</v>
      </c>
      <c r="AI206" s="144">
        <v>495000</v>
      </c>
      <c r="AJ206" s="144">
        <v>0</v>
      </c>
      <c r="AK206" s="144">
        <v>1068823.6399999999</v>
      </c>
      <c r="AL206" s="144">
        <v>0</v>
      </c>
      <c r="AM206" s="144">
        <v>0</v>
      </c>
      <c r="AN206" s="144">
        <v>0</v>
      </c>
      <c r="AO206" s="144">
        <v>119974.32</v>
      </c>
      <c r="AP206" s="144">
        <v>948849.32</v>
      </c>
      <c r="AQ206" s="144">
        <v>0</v>
      </c>
      <c r="AR206" s="144">
        <v>0</v>
      </c>
      <c r="AS206" s="144">
        <v>447153.86</v>
      </c>
    </row>
    <row r="207" spans="1:45" x14ac:dyDescent="0.25">
      <c r="A207">
        <v>177755</v>
      </c>
      <c r="B207">
        <v>0</v>
      </c>
      <c r="C207" t="s">
        <v>160</v>
      </c>
      <c r="D207" t="s">
        <v>307</v>
      </c>
      <c r="E207" t="s">
        <v>329</v>
      </c>
      <c r="F207" t="s">
        <v>160</v>
      </c>
      <c r="G207" t="s">
        <v>424</v>
      </c>
      <c r="H207" t="s">
        <v>424</v>
      </c>
      <c r="I207" t="s">
        <v>424</v>
      </c>
      <c r="J207" t="s">
        <v>425</v>
      </c>
      <c r="K207" t="s">
        <v>424</v>
      </c>
      <c r="L207" t="s">
        <v>425</v>
      </c>
      <c r="M207" t="s">
        <v>424</v>
      </c>
      <c r="P207" t="s">
        <v>425</v>
      </c>
      <c r="R207" s="143">
        <v>44811</v>
      </c>
      <c r="S207" s="143">
        <v>44754</v>
      </c>
      <c r="T207" s="143">
        <v>44750</v>
      </c>
      <c r="U207" t="s">
        <v>100</v>
      </c>
      <c r="V207" s="144">
        <v>587388.30000000005</v>
      </c>
      <c r="W207" s="145">
        <v>0.75362657295577096</v>
      </c>
      <c r="X207" s="144">
        <v>779415.59</v>
      </c>
      <c r="Y207" s="144">
        <v>418458.59</v>
      </c>
      <c r="Z207" s="144">
        <v>8890</v>
      </c>
      <c r="AA207" s="144">
        <v>299067</v>
      </c>
      <c r="AB207" s="144">
        <v>20000</v>
      </c>
      <c r="AC207" s="144">
        <v>33000</v>
      </c>
      <c r="AD207" s="144">
        <v>779415.59</v>
      </c>
      <c r="AE207" s="144">
        <v>0</v>
      </c>
      <c r="AF207" s="144">
        <v>208831.77</v>
      </c>
      <c r="AG207" s="144">
        <v>2850</v>
      </c>
      <c r="AH207" s="144">
        <v>219707.5</v>
      </c>
      <c r="AI207" s="144">
        <v>20000</v>
      </c>
      <c r="AJ207" s="144">
        <v>6000</v>
      </c>
      <c r="AK207" s="144">
        <v>457389.27</v>
      </c>
      <c r="AL207" s="144">
        <v>0</v>
      </c>
      <c r="AM207" s="144">
        <v>0</v>
      </c>
      <c r="AN207" s="144">
        <v>0</v>
      </c>
      <c r="AO207" s="144">
        <v>194966.77</v>
      </c>
      <c r="AP207" s="144">
        <v>262422.5</v>
      </c>
      <c r="AQ207" s="144">
        <v>0</v>
      </c>
      <c r="AR207" s="144">
        <v>0</v>
      </c>
      <c r="AS207" s="144">
        <v>322026.32</v>
      </c>
    </row>
    <row r="208" spans="1:45" x14ac:dyDescent="0.25">
      <c r="A208">
        <v>177779</v>
      </c>
      <c r="B208">
        <v>0</v>
      </c>
      <c r="C208" t="s">
        <v>354</v>
      </c>
      <c r="D208" t="s">
        <v>352</v>
      </c>
      <c r="E208" t="s">
        <v>353</v>
      </c>
      <c r="F208" t="s">
        <v>354</v>
      </c>
      <c r="G208" t="s">
        <v>425</v>
      </c>
      <c r="H208" t="s">
        <v>425</v>
      </c>
      <c r="I208" t="s">
        <v>425</v>
      </c>
      <c r="J208" t="s">
        <v>425</v>
      </c>
      <c r="K208" t="s">
        <v>425</v>
      </c>
      <c r="L208" t="s">
        <v>424</v>
      </c>
      <c r="M208" t="s">
        <v>425</v>
      </c>
      <c r="N208" t="s">
        <v>425</v>
      </c>
      <c r="O208">
        <v>170795</v>
      </c>
      <c r="P208" t="s">
        <v>425</v>
      </c>
      <c r="R208" s="143">
        <v>44804</v>
      </c>
      <c r="S208" s="143">
        <v>44824</v>
      </c>
      <c r="T208" s="143">
        <v>44819</v>
      </c>
      <c r="U208" t="s">
        <v>100</v>
      </c>
      <c r="V208" s="144">
        <v>2502463.61</v>
      </c>
      <c r="W208" s="145">
        <v>0.72140387263878403</v>
      </c>
      <c r="X208" s="144">
        <v>3468880.2</v>
      </c>
      <c r="Y208" s="144">
        <v>2953765.09</v>
      </c>
      <c r="Z208" s="144">
        <v>62000</v>
      </c>
      <c r="AA208" s="144">
        <v>268058</v>
      </c>
      <c r="AB208" s="144">
        <v>0</v>
      </c>
      <c r="AC208" s="144">
        <v>185057.11</v>
      </c>
      <c r="AD208" s="144">
        <v>3468880.2</v>
      </c>
      <c r="AE208" s="144">
        <v>0</v>
      </c>
      <c r="AF208" s="144">
        <v>1159357.26</v>
      </c>
      <c r="AG208" s="144">
        <v>5965.46</v>
      </c>
      <c r="AH208" s="144">
        <v>58074.400000000001</v>
      </c>
      <c r="AI208" s="144">
        <v>67324.23</v>
      </c>
      <c r="AJ208" s="144">
        <v>16603.75</v>
      </c>
      <c r="AK208" s="144">
        <v>1307325.1000000001</v>
      </c>
      <c r="AL208" s="144">
        <v>61600.14</v>
      </c>
      <c r="AM208" s="144">
        <v>85125.17</v>
      </c>
      <c r="AN208" s="144">
        <v>682497.73</v>
      </c>
      <c r="AO208" s="144">
        <v>249511.86</v>
      </c>
      <c r="AP208" s="144">
        <v>0</v>
      </c>
      <c r="AQ208" s="144">
        <v>130684.72</v>
      </c>
      <c r="AR208" s="144">
        <v>97905.48</v>
      </c>
      <c r="AS208" s="144">
        <v>2161555.1</v>
      </c>
    </row>
    <row r="209" spans="1:45" x14ac:dyDescent="0.25">
      <c r="A209">
        <v>177781</v>
      </c>
      <c r="B209">
        <v>0</v>
      </c>
      <c r="C209" t="s">
        <v>266</v>
      </c>
      <c r="D209" t="s">
        <v>352</v>
      </c>
      <c r="E209" t="s">
        <v>355</v>
      </c>
      <c r="F209" t="s">
        <v>266</v>
      </c>
      <c r="G209" t="s">
        <v>424</v>
      </c>
      <c r="H209" t="s">
        <v>424</v>
      </c>
      <c r="I209" t="s">
        <v>424</v>
      </c>
      <c r="J209" t="s">
        <v>424</v>
      </c>
      <c r="K209" t="s">
        <v>424</v>
      </c>
      <c r="L209" t="s">
        <v>424</v>
      </c>
      <c r="M209" t="s">
        <v>425</v>
      </c>
      <c r="P209" t="s">
        <v>425</v>
      </c>
      <c r="R209" s="143">
        <v>44807</v>
      </c>
      <c r="S209" s="143">
        <v>44834</v>
      </c>
      <c r="T209" s="143">
        <v>44834</v>
      </c>
      <c r="U209" t="s">
        <v>100</v>
      </c>
      <c r="V209" s="144">
        <v>573220.49</v>
      </c>
      <c r="W209" s="145">
        <v>0.75828132130956305</v>
      </c>
      <c r="X209" s="144">
        <v>755947</v>
      </c>
      <c r="Y209" s="144">
        <v>372929</v>
      </c>
      <c r="Z209" s="144">
        <v>16500</v>
      </c>
      <c r="AA209" s="144">
        <v>265200</v>
      </c>
      <c r="AB209" s="144">
        <v>0</v>
      </c>
      <c r="AC209" s="144">
        <v>101318</v>
      </c>
      <c r="AD209" s="144">
        <v>755947</v>
      </c>
      <c r="AE209" s="144">
        <v>0</v>
      </c>
      <c r="AF209" s="144">
        <v>191006.1</v>
      </c>
      <c r="AG209" s="144">
        <v>9510.41</v>
      </c>
      <c r="AH209" s="144">
        <v>174603.46</v>
      </c>
      <c r="AI209" s="144">
        <v>0</v>
      </c>
      <c r="AJ209" s="144">
        <v>51132.480000000003</v>
      </c>
      <c r="AK209" s="144">
        <v>426252.45</v>
      </c>
      <c r="AL209" s="144">
        <v>0</v>
      </c>
      <c r="AM209" s="144">
        <v>0</v>
      </c>
      <c r="AN209" s="144">
        <v>0</v>
      </c>
      <c r="AO209" s="144">
        <v>0</v>
      </c>
      <c r="AP209" s="144">
        <v>0</v>
      </c>
      <c r="AQ209" s="144">
        <v>0</v>
      </c>
      <c r="AR209" s="144">
        <v>426252.45</v>
      </c>
      <c r="AS209" s="144">
        <v>329694.55</v>
      </c>
    </row>
    <row r="210" spans="1:45" x14ac:dyDescent="0.25">
      <c r="A210">
        <v>177782</v>
      </c>
      <c r="B210">
        <v>0</v>
      </c>
      <c r="C210" t="s">
        <v>356</v>
      </c>
      <c r="D210" t="s">
        <v>352</v>
      </c>
      <c r="E210" t="s">
        <v>355</v>
      </c>
      <c r="F210" t="s">
        <v>357</v>
      </c>
      <c r="G210" t="s">
        <v>424</v>
      </c>
      <c r="H210" t="s">
        <v>424</v>
      </c>
      <c r="I210" t="s">
        <v>424</v>
      </c>
      <c r="J210" t="s">
        <v>424</v>
      </c>
      <c r="K210" t="s">
        <v>425</v>
      </c>
      <c r="L210" t="s">
        <v>424</v>
      </c>
      <c r="M210" t="s">
        <v>424</v>
      </c>
      <c r="P210" t="s">
        <v>425</v>
      </c>
      <c r="R210" s="143">
        <v>44834</v>
      </c>
      <c r="S210" s="143">
        <v>44841</v>
      </c>
      <c r="T210" s="143">
        <v>44841</v>
      </c>
      <c r="U210" t="s">
        <v>100</v>
      </c>
      <c r="V210" s="144">
        <v>117677.99</v>
      </c>
      <c r="W210" s="145">
        <v>0.74999993626676198</v>
      </c>
      <c r="X210" s="144">
        <v>156904</v>
      </c>
      <c r="Y210" s="144">
        <v>47397.46</v>
      </c>
      <c r="Z210" s="144">
        <v>0</v>
      </c>
      <c r="AA210" s="144">
        <v>90741.09</v>
      </c>
      <c r="AB210" s="144">
        <v>0</v>
      </c>
      <c r="AC210" s="144">
        <v>18765.45</v>
      </c>
      <c r="AD210" s="144">
        <v>156904</v>
      </c>
      <c r="AE210" s="144">
        <v>0</v>
      </c>
      <c r="AF210" s="144">
        <v>0</v>
      </c>
      <c r="AG210" s="144">
        <v>300.88</v>
      </c>
      <c r="AH210" s="144">
        <v>73518.55</v>
      </c>
      <c r="AI210" s="144">
        <v>0</v>
      </c>
      <c r="AJ210" s="144">
        <v>18056</v>
      </c>
      <c r="AK210" s="144">
        <v>91875.43</v>
      </c>
      <c r="AL210" s="144">
        <v>0</v>
      </c>
      <c r="AM210" s="144">
        <v>0</v>
      </c>
      <c r="AN210" s="144">
        <v>0</v>
      </c>
      <c r="AO210" s="144">
        <v>0</v>
      </c>
      <c r="AP210" s="144">
        <v>0</v>
      </c>
      <c r="AQ210" s="144">
        <v>91875.43</v>
      </c>
      <c r="AR210" s="144">
        <v>0</v>
      </c>
      <c r="AS210" s="144">
        <v>65028.57</v>
      </c>
    </row>
    <row r="211" spans="1:45" x14ac:dyDescent="0.25">
      <c r="A211">
        <v>177783</v>
      </c>
      <c r="B211">
        <v>0</v>
      </c>
      <c r="C211" t="s">
        <v>358</v>
      </c>
      <c r="D211" t="s">
        <v>352</v>
      </c>
      <c r="E211" t="s">
        <v>355</v>
      </c>
      <c r="F211" t="s">
        <v>359</v>
      </c>
      <c r="G211" t="s">
        <v>425</v>
      </c>
      <c r="H211" t="s">
        <v>425</v>
      </c>
      <c r="I211" t="s">
        <v>425</v>
      </c>
      <c r="J211" t="s">
        <v>425</v>
      </c>
      <c r="K211" t="s">
        <v>424</v>
      </c>
      <c r="L211" t="s">
        <v>424</v>
      </c>
      <c r="M211" t="s">
        <v>424</v>
      </c>
      <c r="P211" t="s">
        <v>425</v>
      </c>
      <c r="R211" s="143">
        <v>44854</v>
      </c>
      <c r="S211" s="143">
        <v>44834</v>
      </c>
      <c r="T211" s="143">
        <v>44834</v>
      </c>
      <c r="U211" t="s">
        <v>100</v>
      </c>
      <c r="V211" s="144">
        <v>580615.74</v>
      </c>
      <c r="W211" s="145">
        <v>0.82230465408559605</v>
      </c>
      <c r="X211" s="144">
        <v>706083.49</v>
      </c>
      <c r="Y211" s="144">
        <v>313100.65999999997</v>
      </c>
      <c r="Z211" s="144">
        <v>6427</v>
      </c>
      <c r="AA211" s="144">
        <v>322365.96999999997</v>
      </c>
      <c r="AB211" s="144">
        <v>0</v>
      </c>
      <c r="AC211" s="144">
        <v>64189.86</v>
      </c>
      <c r="AD211" s="144">
        <v>706083.49</v>
      </c>
      <c r="AE211" s="144">
        <v>0</v>
      </c>
      <c r="AF211" s="144">
        <v>60301.35</v>
      </c>
      <c r="AG211" s="144">
        <v>1011.3</v>
      </c>
      <c r="AH211" s="144">
        <v>3630.16</v>
      </c>
      <c r="AI211" s="144">
        <v>0</v>
      </c>
      <c r="AJ211" s="144">
        <v>6494.28</v>
      </c>
      <c r="AK211" s="144">
        <v>71437.09</v>
      </c>
      <c r="AL211" s="144">
        <v>22460.857</v>
      </c>
      <c r="AM211" s="144">
        <v>18542.023000000001</v>
      </c>
      <c r="AN211" s="144">
        <v>0.52800000000000002</v>
      </c>
      <c r="AO211" s="144">
        <v>30433.681</v>
      </c>
      <c r="AP211" s="144">
        <v>0</v>
      </c>
      <c r="AQ211" s="144">
        <v>0</v>
      </c>
      <c r="AR211" s="144">
        <v>0</v>
      </c>
      <c r="AS211" s="144">
        <v>634646.4</v>
      </c>
    </row>
    <row r="212" spans="1:45" x14ac:dyDescent="0.25">
      <c r="A212">
        <v>177801</v>
      </c>
      <c r="B212">
        <v>1</v>
      </c>
      <c r="C212" t="s">
        <v>361</v>
      </c>
      <c r="D212" t="s">
        <v>352</v>
      </c>
      <c r="E212" t="s">
        <v>360</v>
      </c>
      <c r="F212" t="s">
        <v>362</v>
      </c>
      <c r="G212" t="s">
        <v>424</v>
      </c>
      <c r="H212" t="s">
        <v>424</v>
      </c>
      <c r="I212" t="s">
        <v>425</v>
      </c>
      <c r="J212" t="s">
        <v>424</v>
      </c>
      <c r="K212" t="s">
        <v>425</v>
      </c>
      <c r="L212" t="s">
        <v>424</v>
      </c>
      <c r="M212" t="s">
        <v>424</v>
      </c>
      <c r="P212" t="s">
        <v>425</v>
      </c>
      <c r="R212" s="143">
        <v>44874</v>
      </c>
      <c r="S212" s="143">
        <v>44824</v>
      </c>
      <c r="T212" s="143">
        <v>44824</v>
      </c>
      <c r="U212" t="s">
        <v>100</v>
      </c>
      <c r="V212" s="144">
        <v>1777018.95</v>
      </c>
      <c r="W212" s="145">
        <v>0.75360386318072103</v>
      </c>
      <c r="X212" s="144">
        <v>2358027.92</v>
      </c>
      <c r="Y212" s="144">
        <v>2129057.92</v>
      </c>
      <c r="Z212" s="144">
        <v>31700</v>
      </c>
      <c r="AA212" s="144">
        <v>192270</v>
      </c>
      <c r="AB212" s="144">
        <v>5000</v>
      </c>
      <c r="AC212" s="144">
        <v>0</v>
      </c>
      <c r="AD212" s="144">
        <v>2358027.92</v>
      </c>
      <c r="AE212" s="144">
        <v>0</v>
      </c>
      <c r="AF212" s="144">
        <v>388868.16</v>
      </c>
      <c r="AG212" s="144">
        <v>3930.68</v>
      </c>
      <c r="AH212" s="144">
        <v>157684.22</v>
      </c>
      <c r="AI212" s="144">
        <v>0</v>
      </c>
      <c r="AJ212" s="144">
        <v>0</v>
      </c>
      <c r="AK212" s="144">
        <v>550483.06000000006</v>
      </c>
      <c r="AL212" s="144">
        <v>0</v>
      </c>
      <c r="AM212" s="144">
        <v>0</v>
      </c>
      <c r="AN212" s="144">
        <v>340436.05</v>
      </c>
      <c r="AO212" s="144">
        <v>0</v>
      </c>
      <c r="AP212" s="144">
        <v>0</v>
      </c>
      <c r="AQ212" s="144">
        <v>210047.01</v>
      </c>
      <c r="AR212" s="144">
        <v>0</v>
      </c>
      <c r="AS212" s="144">
        <v>1807544.86</v>
      </c>
    </row>
    <row r="213" spans="1:45" x14ac:dyDescent="0.25">
      <c r="A213">
        <v>177803</v>
      </c>
      <c r="B213">
        <v>0</v>
      </c>
      <c r="C213" t="s">
        <v>363</v>
      </c>
      <c r="D213" t="s">
        <v>352</v>
      </c>
      <c r="E213" t="s">
        <v>360</v>
      </c>
      <c r="F213" t="s">
        <v>364</v>
      </c>
      <c r="G213" t="s">
        <v>424</v>
      </c>
      <c r="H213" t="s">
        <v>424</v>
      </c>
      <c r="I213" t="s">
        <v>424</v>
      </c>
      <c r="J213" t="s">
        <v>424</v>
      </c>
      <c r="K213" t="s">
        <v>424</v>
      </c>
      <c r="L213" t="s">
        <v>425</v>
      </c>
      <c r="M213" t="s">
        <v>424</v>
      </c>
      <c r="P213" t="s">
        <v>425</v>
      </c>
      <c r="R213" s="143">
        <v>44826</v>
      </c>
      <c r="S213" s="143">
        <v>44824</v>
      </c>
      <c r="T213" s="143">
        <v>44824</v>
      </c>
      <c r="U213" t="s">
        <v>100</v>
      </c>
      <c r="V213" s="144">
        <v>719985.49</v>
      </c>
      <c r="W213" s="145">
        <v>0.74998957285149703</v>
      </c>
      <c r="X213" s="144">
        <v>959994</v>
      </c>
      <c r="Y213" s="144">
        <v>0</v>
      </c>
      <c r="Z213" s="144">
        <v>0</v>
      </c>
      <c r="AA213" s="144">
        <v>959994</v>
      </c>
      <c r="AB213" s="144">
        <v>0</v>
      </c>
      <c r="AC213" s="144">
        <v>0</v>
      </c>
      <c r="AD213" s="144">
        <v>959994</v>
      </c>
      <c r="AE213" s="144">
        <v>0</v>
      </c>
      <c r="AF213" s="144">
        <v>0</v>
      </c>
      <c r="AG213" s="144">
        <v>0</v>
      </c>
      <c r="AH213" s="144">
        <v>497217.69</v>
      </c>
      <c r="AI213" s="144">
        <v>10000</v>
      </c>
      <c r="AJ213" s="144">
        <v>0</v>
      </c>
      <c r="AK213" s="144">
        <v>507217.69</v>
      </c>
      <c r="AL213" s="144">
        <v>0</v>
      </c>
      <c r="AM213" s="144">
        <v>0</v>
      </c>
      <c r="AN213" s="144">
        <v>0</v>
      </c>
      <c r="AO213" s="144">
        <v>0</v>
      </c>
      <c r="AP213" s="144">
        <v>507217.69</v>
      </c>
      <c r="AQ213" s="144">
        <v>0</v>
      </c>
      <c r="AR213" s="144">
        <v>0</v>
      </c>
      <c r="AS213" s="144">
        <v>452776.31</v>
      </c>
    </row>
    <row r="214" spans="1:45" x14ac:dyDescent="0.25">
      <c r="A214">
        <v>177804</v>
      </c>
      <c r="B214">
        <v>0</v>
      </c>
      <c r="C214" t="s">
        <v>176</v>
      </c>
      <c r="D214" t="s">
        <v>352</v>
      </c>
      <c r="E214" t="s">
        <v>353</v>
      </c>
      <c r="F214" t="s">
        <v>177</v>
      </c>
      <c r="G214" t="s">
        <v>424</v>
      </c>
      <c r="H214" t="s">
        <v>424</v>
      </c>
      <c r="I214" t="s">
        <v>424</v>
      </c>
      <c r="J214" t="s">
        <v>425</v>
      </c>
      <c r="K214" t="s">
        <v>424</v>
      </c>
      <c r="L214" t="s">
        <v>424</v>
      </c>
      <c r="M214" t="s">
        <v>424</v>
      </c>
      <c r="P214" t="s">
        <v>425</v>
      </c>
      <c r="R214" s="143">
        <v>44806</v>
      </c>
      <c r="S214" s="143">
        <v>44824</v>
      </c>
      <c r="T214" s="143">
        <v>44820</v>
      </c>
      <c r="U214" t="s">
        <v>100</v>
      </c>
      <c r="V214" s="144">
        <v>465480</v>
      </c>
      <c r="W214" s="145">
        <v>0.75</v>
      </c>
      <c r="X214" s="144">
        <v>620640</v>
      </c>
      <c r="Y214" s="144">
        <v>468000</v>
      </c>
      <c r="Z214" s="144">
        <v>10500</v>
      </c>
      <c r="AA214" s="144">
        <v>91740</v>
      </c>
      <c r="AB214" s="144">
        <v>0</v>
      </c>
      <c r="AC214" s="144">
        <v>50400</v>
      </c>
      <c r="AD214" s="144">
        <v>620640</v>
      </c>
      <c r="AE214" s="144">
        <v>0</v>
      </c>
      <c r="AF214" s="144">
        <v>253965.6</v>
      </c>
      <c r="AG214" s="144">
        <v>141.09</v>
      </c>
      <c r="AH214" s="144">
        <v>64818.36</v>
      </c>
      <c r="AI214" s="144">
        <v>0</v>
      </c>
      <c r="AJ214" s="144">
        <v>42128.13</v>
      </c>
      <c r="AK214" s="144">
        <v>361053.18</v>
      </c>
      <c r="AL214" s="144">
        <v>0</v>
      </c>
      <c r="AM214" s="144">
        <v>0</v>
      </c>
      <c r="AN214" s="144">
        <v>0</v>
      </c>
      <c r="AO214" s="144">
        <v>361053.18</v>
      </c>
      <c r="AP214" s="144">
        <v>0</v>
      </c>
      <c r="AQ214" s="144">
        <v>0</v>
      </c>
      <c r="AR214" s="144">
        <v>0</v>
      </c>
      <c r="AS214" s="144">
        <v>259586.82</v>
      </c>
    </row>
    <row r="215" spans="1:45" x14ac:dyDescent="0.25">
      <c r="A215">
        <v>177805</v>
      </c>
      <c r="B215">
        <v>0</v>
      </c>
      <c r="C215" t="s">
        <v>267</v>
      </c>
      <c r="D215" t="s">
        <v>352</v>
      </c>
      <c r="E215" t="s">
        <v>355</v>
      </c>
      <c r="F215" t="s">
        <v>268</v>
      </c>
      <c r="G215" t="s">
        <v>424</v>
      </c>
      <c r="H215" t="s">
        <v>424</v>
      </c>
      <c r="I215" t="s">
        <v>424</v>
      </c>
      <c r="J215" t="s">
        <v>425</v>
      </c>
      <c r="K215" t="s">
        <v>424</v>
      </c>
      <c r="L215" t="s">
        <v>424</v>
      </c>
      <c r="M215" t="s">
        <v>424</v>
      </c>
      <c r="P215" t="s">
        <v>425</v>
      </c>
      <c r="R215" s="143">
        <v>44837</v>
      </c>
      <c r="S215" s="143">
        <v>44834</v>
      </c>
      <c r="T215" s="143">
        <v>44826</v>
      </c>
      <c r="U215" t="s">
        <v>100</v>
      </c>
      <c r="V215" s="144">
        <v>306476.99</v>
      </c>
      <c r="W215" s="145">
        <v>0.75860828863437801</v>
      </c>
      <c r="X215" s="144">
        <v>403999</v>
      </c>
      <c r="Y215" s="144">
        <v>292667</v>
      </c>
      <c r="Z215" s="144">
        <v>11950</v>
      </c>
      <c r="AA215" s="144">
        <v>65615</v>
      </c>
      <c r="AB215" s="144">
        <v>0</v>
      </c>
      <c r="AC215" s="144">
        <v>33767</v>
      </c>
      <c r="AD215" s="144">
        <v>403999</v>
      </c>
      <c r="AE215" s="144">
        <v>0</v>
      </c>
      <c r="AF215" s="144">
        <v>160774.32</v>
      </c>
      <c r="AG215" s="144">
        <v>1200</v>
      </c>
      <c r="AH215" s="144">
        <v>20044.05</v>
      </c>
      <c r="AI215" s="144">
        <v>0</v>
      </c>
      <c r="AJ215" s="144">
        <v>25464.23</v>
      </c>
      <c r="AK215" s="144">
        <v>207482.6</v>
      </c>
      <c r="AL215" s="144">
        <v>0</v>
      </c>
      <c r="AM215" s="144">
        <v>0</v>
      </c>
      <c r="AN215" s="144">
        <v>0</v>
      </c>
      <c r="AO215" s="144">
        <v>207482.6</v>
      </c>
      <c r="AP215" s="144">
        <v>0</v>
      </c>
      <c r="AQ215" s="144">
        <v>0</v>
      </c>
      <c r="AR215" s="144">
        <v>0</v>
      </c>
      <c r="AS215" s="144">
        <v>196516.4</v>
      </c>
    </row>
    <row r="216" spans="1:45" x14ac:dyDescent="0.25">
      <c r="A216">
        <v>177844</v>
      </c>
      <c r="B216">
        <v>0</v>
      </c>
      <c r="C216" t="s">
        <v>228</v>
      </c>
      <c r="D216" t="s">
        <v>365</v>
      </c>
      <c r="E216" t="s">
        <v>366</v>
      </c>
      <c r="F216" t="s">
        <v>228</v>
      </c>
      <c r="G216" t="s">
        <v>424</v>
      </c>
      <c r="H216" t="s">
        <v>424</v>
      </c>
      <c r="I216" t="s">
        <v>424</v>
      </c>
      <c r="J216" t="s">
        <v>424</v>
      </c>
      <c r="K216" t="s">
        <v>425</v>
      </c>
      <c r="L216" t="s">
        <v>424</v>
      </c>
      <c r="M216" t="s">
        <v>424</v>
      </c>
      <c r="N216" t="s">
        <v>425</v>
      </c>
      <c r="O216">
        <v>170817</v>
      </c>
      <c r="P216" t="s">
        <v>425</v>
      </c>
      <c r="R216" s="143">
        <v>44813</v>
      </c>
      <c r="S216" s="143">
        <v>44812</v>
      </c>
      <c r="T216" s="143">
        <v>44812</v>
      </c>
      <c r="U216" t="s">
        <v>100</v>
      </c>
      <c r="V216" s="144">
        <v>1061249.21</v>
      </c>
      <c r="W216" s="145">
        <v>0.75657580174424099</v>
      </c>
      <c r="X216" s="144">
        <v>1402700.44</v>
      </c>
      <c r="Y216" s="144">
        <v>696687.65</v>
      </c>
      <c r="Z216" s="144">
        <v>6640</v>
      </c>
      <c r="AA216" s="144">
        <v>609567.79</v>
      </c>
      <c r="AB216" s="144">
        <v>60830</v>
      </c>
      <c r="AC216" s="144">
        <v>28975</v>
      </c>
      <c r="AD216" s="144">
        <v>1402700.44</v>
      </c>
      <c r="AE216" s="144">
        <v>0</v>
      </c>
      <c r="AF216" s="144">
        <v>422265.15</v>
      </c>
      <c r="AG216" s="144">
        <v>2638.3</v>
      </c>
      <c r="AH216" s="144">
        <v>329996.96000000002</v>
      </c>
      <c r="AI216" s="144">
        <v>76296.59</v>
      </c>
      <c r="AJ216" s="144">
        <v>4829.17</v>
      </c>
      <c r="AK216" s="144">
        <v>836026.17</v>
      </c>
      <c r="AL216" s="144">
        <v>0</v>
      </c>
      <c r="AM216" s="144">
        <v>0</v>
      </c>
      <c r="AN216" s="144">
        <v>0</v>
      </c>
      <c r="AO216" s="144">
        <v>0</v>
      </c>
      <c r="AP216" s="144">
        <v>0</v>
      </c>
      <c r="AQ216" s="144">
        <v>836026.17</v>
      </c>
      <c r="AR216" s="144">
        <v>0</v>
      </c>
      <c r="AS216" s="144">
        <v>566674.27</v>
      </c>
    </row>
    <row r="217" spans="1:45" x14ac:dyDescent="0.25">
      <c r="A217">
        <v>177845</v>
      </c>
      <c r="B217">
        <v>0</v>
      </c>
      <c r="C217" t="s">
        <v>447</v>
      </c>
      <c r="D217" t="s">
        <v>365</v>
      </c>
      <c r="E217" t="s">
        <v>366</v>
      </c>
      <c r="F217" t="s">
        <v>367</v>
      </c>
      <c r="G217" t="s">
        <v>424</v>
      </c>
      <c r="H217" t="s">
        <v>424</v>
      </c>
      <c r="I217" t="s">
        <v>424</v>
      </c>
      <c r="J217" t="s">
        <v>424</v>
      </c>
      <c r="K217" t="s">
        <v>424</v>
      </c>
      <c r="L217" t="s">
        <v>425</v>
      </c>
      <c r="M217" t="s">
        <v>424</v>
      </c>
      <c r="P217" t="s">
        <v>425</v>
      </c>
      <c r="R217" s="143">
        <v>44806</v>
      </c>
      <c r="S217" s="143">
        <v>44812</v>
      </c>
      <c r="T217" s="143">
        <v>44812</v>
      </c>
      <c r="U217" t="s">
        <v>100</v>
      </c>
      <c r="V217" s="144">
        <v>763222.24</v>
      </c>
      <c r="W217" s="145">
        <v>0.79250575562339198</v>
      </c>
      <c r="X217" s="144">
        <v>963049.46</v>
      </c>
      <c r="Y217" s="144">
        <v>212336.08</v>
      </c>
      <c r="Z217" s="144">
        <v>13520</v>
      </c>
      <c r="AA217" s="144">
        <v>599921.38</v>
      </c>
      <c r="AB217" s="144">
        <v>50000</v>
      </c>
      <c r="AC217" s="144">
        <v>87272</v>
      </c>
      <c r="AD217" s="144">
        <v>963049.46</v>
      </c>
      <c r="AE217" s="144">
        <v>0</v>
      </c>
      <c r="AF217" s="144">
        <v>114484.14</v>
      </c>
      <c r="AG217" s="144">
        <v>96.2</v>
      </c>
      <c r="AH217" s="144">
        <v>254229.14</v>
      </c>
      <c r="AI217" s="144">
        <v>50000</v>
      </c>
      <c r="AJ217" s="144">
        <v>32126.85</v>
      </c>
      <c r="AK217" s="144">
        <v>450936.33</v>
      </c>
      <c r="AL217" s="144">
        <v>0</v>
      </c>
      <c r="AM217" s="144">
        <v>0</v>
      </c>
      <c r="AN217" s="144">
        <v>0</v>
      </c>
      <c r="AO217" s="144">
        <v>0</v>
      </c>
      <c r="AP217" s="144">
        <v>416580.53</v>
      </c>
      <c r="AQ217" s="144">
        <v>0</v>
      </c>
      <c r="AR217" s="144">
        <v>34355.800000000003</v>
      </c>
      <c r="AS217" s="144">
        <v>512113.13</v>
      </c>
    </row>
    <row r="218" spans="1:45" x14ac:dyDescent="0.25">
      <c r="A218">
        <v>177846</v>
      </c>
      <c r="B218">
        <v>0</v>
      </c>
      <c r="C218" t="s">
        <v>230</v>
      </c>
      <c r="D218" t="s">
        <v>365</v>
      </c>
      <c r="E218" t="s">
        <v>366</v>
      </c>
      <c r="F218" t="s">
        <v>230</v>
      </c>
      <c r="G218" t="s">
        <v>425</v>
      </c>
      <c r="H218" t="s">
        <v>425</v>
      </c>
      <c r="I218" t="s">
        <v>425</v>
      </c>
      <c r="J218" t="s">
        <v>425</v>
      </c>
      <c r="K218" t="s">
        <v>425</v>
      </c>
      <c r="L218" t="s">
        <v>425</v>
      </c>
      <c r="M218" t="s">
        <v>425</v>
      </c>
      <c r="P218" t="s">
        <v>425</v>
      </c>
      <c r="R218" s="143">
        <v>44825</v>
      </c>
      <c r="S218" s="143">
        <v>44812</v>
      </c>
      <c r="T218" s="143">
        <v>44812</v>
      </c>
      <c r="U218" t="s">
        <v>100</v>
      </c>
      <c r="V218" s="144">
        <v>2085883.76</v>
      </c>
      <c r="W218" s="145">
        <v>0.79306940682372096</v>
      </c>
      <c r="X218" s="144">
        <v>2630140.2400000002</v>
      </c>
      <c r="Y218" s="144">
        <v>1591606.24</v>
      </c>
      <c r="Z218" s="144">
        <v>143000</v>
      </c>
      <c r="AA218" s="144">
        <v>106061</v>
      </c>
      <c r="AB218" s="144">
        <v>789473</v>
      </c>
      <c r="AC218" s="144">
        <v>0</v>
      </c>
      <c r="AD218" s="144">
        <v>2630140.2400000002</v>
      </c>
      <c r="AE218" s="144">
        <v>0</v>
      </c>
      <c r="AF218" s="144">
        <v>811243.08</v>
      </c>
      <c r="AG218" s="144">
        <v>49598.35</v>
      </c>
      <c r="AH218" s="144">
        <v>60030.09</v>
      </c>
      <c r="AI218" s="144">
        <v>746558.93</v>
      </c>
      <c r="AJ218" s="144">
        <v>0</v>
      </c>
      <c r="AK218" s="144">
        <v>1667430.45</v>
      </c>
      <c r="AL218" s="144">
        <v>90424.300489999994</v>
      </c>
      <c r="AM218" s="144">
        <v>192120.11449000001</v>
      </c>
      <c r="AN218" s="144">
        <v>238936.04449</v>
      </c>
      <c r="AO218" s="144">
        <v>231731.65445999999</v>
      </c>
      <c r="AP218" s="144">
        <v>859252.83474800002</v>
      </c>
      <c r="AQ218" s="144">
        <v>559.36</v>
      </c>
      <c r="AR218" s="144">
        <v>54406.164750000004</v>
      </c>
      <c r="AS218" s="144">
        <v>962709.79</v>
      </c>
    </row>
    <row r="219" spans="1:45" x14ac:dyDescent="0.25">
      <c r="A219">
        <v>177847</v>
      </c>
      <c r="B219">
        <v>0</v>
      </c>
      <c r="C219" t="s">
        <v>368</v>
      </c>
      <c r="D219" t="s">
        <v>365</v>
      </c>
      <c r="E219" t="s">
        <v>366</v>
      </c>
      <c r="F219" t="s">
        <v>369</v>
      </c>
      <c r="G219" t="s">
        <v>425</v>
      </c>
      <c r="H219" t="s">
        <v>425</v>
      </c>
      <c r="I219" t="s">
        <v>425</v>
      </c>
      <c r="J219" t="s">
        <v>425</v>
      </c>
      <c r="K219" t="s">
        <v>424</v>
      </c>
      <c r="L219" t="s">
        <v>425</v>
      </c>
      <c r="M219" t="s">
        <v>425</v>
      </c>
      <c r="N219" t="s">
        <v>425</v>
      </c>
      <c r="P219" t="s">
        <v>425</v>
      </c>
      <c r="R219" s="143">
        <v>44807</v>
      </c>
      <c r="S219" s="143">
        <v>44812</v>
      </c>
      <c r="T219" s="143">
        <v>44812</v>
      </c>
      <c r="U219" t="s">
        <v>100</v>
      </c>
      <c r="V219" s="144">
        <v>1825346.67</v>
      </c>
      <c r="W219" s="145">
        <v>0.82048660646385696</v>
      </c>
      <c r="X219" s="144">
        <v>2224712.33</v>
      </c>
      <c r="Y219" s="144">
        <v>959369.33</v>
      </c>
      <c r="Z219" s="144">
        <v>30112.27</v>
      </c>
      <c r="AA219" s="144">
        <v>338836.25</v>
      </c>
      <c r="AB219" s="144">
        <v>785020</v>
      </c>
      <c r="AC219" s="144">
        <v>111374.48</v>
      </c>
      <c r="AD219" s="144">
        <v>2224712.33</v>
      </c>
      <c r="AE219" s="144">
        <v>0</v>
      </c>
      <c r="AF219" s="144">
        <v>378396.55</v>
      </c>
      <c r="AG219" s="144">
        <v>22922.63</v>
      </c>
      <c r="AH219" s="144">
        <v>173672.54</v>
      </c>
      <c r="AI219" s="144">
        <v>812175.31</v>
      </c>
      <c r="AJ219" s="144">
        <v>52761.31</v>
      </c>
      <c r="AK219" s="144">
        <v>1439928.34</v>
      </c>
      <c r="AL219" s="144">
        <v>89503.039999999994</v>
      </c>
      <c r="AM219" s="144">
        <v>212508.75</v>
      </c>
      <c r="AN219" s="144">
        <v>702850.82</v>
      </c>
      <c r="AO219" s="144">
        <v>330096.69</v>
      </c>
      <c r="AP219" s="144">
        <v>25090.33</v>
      </c>
      <c r="AQ219" s="144">
        <v>0</v>
      </c>
      <c r="AR219" s="144">
        <v>79878.710000000006</v>
      </c>
      <c r="AS219" s="144">
        <v>784783.99</v>
      </c>
    </row>
    <row r="220" spans="1:45" x14ac:dyDescent="0.25">
      <c r="A220">
        <v>177848</v>
      </c>
      <c r="B220">
        <v>0</v>
      </c>
      <c r="C220" t="s">
        <v>370</v>
      </c>
      <c r="D220" t="s">
        <v>365</v>
      </c>
      <c r="E220" t="s">
        <v>366</v>
      </c>
      <c r="F220" t="s">
        <v>371</v>
      </c>
      <c r="G220" t="s">
        <v>424</v>
      </c>
      <c r="H220" t="s">
        <v>424</v>
      </c>
      <c r="I220" t="s">
        <v>424</v>
      </c>
      <c r="J220" t="s">
        <v>424</v>
      </c>
      <c r="K220" t="s">
        <v>424</v>
      </c>
      <c r="L220" t="s">
        <v>424</v>
      </c>
      <c r="M220" t="s">
        <v>425</v>
      </c>
      <c r="P220" t="s">
        <v>425</v>
      </c>
      <c r="R220" s="143">
        <v>44820</v>
      </c>
      <c r="S220" s="143">
        <v>44816</v>
      </c>
      <c r="T220" s="143">
        <v>44816</v>
      </c>
      <c r="U220" t="s">
        <v>100</v>
      </c>
      <c r="V220" s="144">
        <v>103729.51</v>
      </c>
      <c r="W220" s="145">
        <v>0.79195249392538303</v>
      </c>
      <c r="X220" s="144">
        <v>130979.46</v>
      </c>
      <c r="Y220" s="144">
        <v>127165.41</v>
      </c>
      <c r="Z220" s="144">
        <v>0</v>
      </c>
      <c r="AA220" s="144">
        <v>1564.05</v>
      </c>
      <c r="AB220" s="144">
        <v>2250</v>
      </c>
      <c r="AC220" s="144">
        <v>0</v>
      </c>
      <c r="AD220" s="144">
        <v>130979.46</v>
      </c>
      <c r="AE220" s="144">
        <v>0</v>
      </c>
      <c r="AF220" s="144">
        <v>89850.22</v>
      </c>
      <c r="AG220" s="144">
        <v>0</v>
      </c>
      <c r="AH220" s="144">
        <v>1656.36</v>
      </c>
      <c r="AI220" s="144">
        <v>0</v>
      </c>
      <c r="AJ220" s="144">
        <v>0</v>
      </c>
      <c r="AK220" s="144">
        <v>91506.58</v>
      </c>
      <c r="AL220" s="144">
        <v>0</v>
      </c>
      <c r="AM220" s="144">
        <v>0</v>
      </c>
      <c r="AN220" s="144">
        <v>0</v>
      </c>
      <c r="AO220" s="144">
        <v>0</v>
      </c>
      <c r="AP220" s="144">
        <v>0</v>
      </c>
      <c r="AQ220" s="144">
        <v>0</v>
      </c>
      <c r="AR220" s="144">
        <v>91506.58</v>
      </c>
      <c r="AS220" s="144">
        <v>39472.879999999997</v>
      </c>
    </row>
    <row r="221" spans="1:45" x14ac:dyDescent="0.25">
      <c r="A221">
        <v>177849</v>
      </c>
      <c r="B221">
        <v>0</v>
      </c>
      <c r="C221" t="s">
        <v>231</v>
      </c>
      <c r="D221" t="s">
        <v>365</v>
      </c>
      <c r="E221" t="s">
        <v>366</v>
      </c>
      <c r="F221" t="s">
        <v>231</v>
      </c>
      <c r="G221" t="s">
        <v>425</v>
      </c>
      <c r="H221" t="s">
        <v>425</v>
      </c>
      <c r="I221" t="s">
        <v>425</v>
      </c>
      <c r="J221" t="s">
        <v>425</v>
      </c>
      <c r="K221" t="s">
        <v>424</v>
      </c>
      <c r="L221" t="s">
        <v>424</v>
      </c>
      <c r="M221" t="s">
        <v>424</v>
      </c>
      <c r="P221" t="s">
        <v>425</v>
      </c>
      <c r="R221" s="143">
        <v>44811</v>
      </c>
      <c r="S221" s="143">
        <v>44817</v>
      </c>
      <c r="T221" s="143">
        <v>44815</v>
      </c>
      <c r="U221" t="s">
        <v>100</v>
      </c>
      <c r="V221" s="144">
        <v>459153</v>
      </c>
      <c r="W221" s="145">
        <v>0.74727919887115402</v>
      </c>
      <c r="X221" s="144">
        <v>614433</v>
      </c>
      <c r="Y221" s="144">
        <v>549512</v>
      </c>
      <c r="Z221" s="144">
        <v>0</v>
      </c>
      <c r="AA221" s="144">
        <v>11434</v>
      </c>
      <c r="AB221" s="144">
        <v>0</v>
      </c>
      <c r="AC221" s="144">
        <v>53487</v>
      </c>
      <c r="AD221" s="144">
        <v>614433</v>
      </c>
      <c r="AE221" s="144">
        <v>0</v>
      </c>
      <c r="AF221" s="144">
        <v>310804.77</v>
      </c>
      <c r="AG221" s="144">
        <v>0</v>
      </c>
      <c r="AH221" s="144">
        <v>1471.32</v>
      </c>
      <c r="AI221" s="144">
        <v>0</v>
      </c>
      <c r="AJ221" s="144">
        <v>31227.61</v>
      </c>
      <c r="AK221" s="144">
        <v>343503.7</v>
      </c>
      <c r="AL221" s="144">
        <v>0</v>
      </c>
      <c r="AM221" s="144">
        <v>115290.59</v>
      </c>
      <c r="AN221" s="144">
        <v>123980.65</v>
      </c>
      <c r="AO221" s="144">
        <v>104232.46</v>
      </c>
      <c r="AP221" s="144">
        <v>0</v>
      </c>
      <c r="AQ221" s="144">
        <v>0</v>
      </c>
      <c r="AR221" s="144">
        <v>0</v>
      </c>
      <c r="AS221" s="144">
        <v>270929.3</v>
      </c>
    </row>
    <row r="222" spans="1:45" x14ac:dyDescent="0.25">
      <c r="A222">
        <v>177850</v>
      </c>
      <c r="B222">
        <v>0</v>
      </c>
      <c r="C222" t="s">
        <v>372</v>
      </c>
      <c r="D222" t="s">
        <v>365</v>
      </c>
      <c r="E222" t="s">
        <v>366</v>
      </c>
      <c r="F222" t="s">
        <v>373</v>
      </c>
      <c r="G222" t="s">
        <v>424</v>
      </c>
      <c r="H222" t="s">
        <v>424</v>
      </c>
      <c r="I222" t="s">
        <v>424</v>
      </c>
      <c r="J222" t="s">
        <v>424</v>
      </c>
      <c r="K222" t="s">
        <v>425</v>
      </c>
      <c r="L222" t="s">
        <v>424</v>
      </c>
      <c r="M222" t="s">
        <v>424</v>
      </c>
      <c r="P222" t="s">
        <v>425</v>
      </c>
      <c r="R222" s="143">
        <v>44820</v>
      </c>
      <c r="S222" s="143">
        <v>44819</v>
      </c>
      <c r="T222" s="143">
        <v>44818</v>
      </c>
      <c r="U222" t="s">
        <v>100</v>
      </c>
      <c r="V222" s="144">
        <v>873218.67</v>
      </c>
      <c r="W222" s="145">
        <v>0.75016121205659902</v>
      </c>
      <c r="X222" s="144">
        <v>1164041.3500000001</v>
      </c>
      <c r="Y222" s="144">
        <v>322822.74</v>
      </c>
      <c r="Z222" s="144">
        <v>14087.67</v>
      </c>
      <c r="AA222" s="144">
        <v>739690.94</v>
      </c>
      <c r="AB222" s="144">
        <v>51600</v>
      </c>
      <c r="AC222" s="144">
        <v>35840</v>
      </c>
      <c r="AD222" s="144">
        <v>1164041.3500000001</v>
      </c>
      <c r="AE222" s="144">
        <v>0</v>
      </c>
      <c r="AF222" s="144">
        <v>173332.9</v>
      </c>
      <c r="AG222" s="144">
        <v>9080.7099999999991</v>
      </c>
      <c r="AH222" s="144">
        <v>354609.29</v>
      </c>
      <c r="AI222" s="144">
        <v>53080.22</v>
      </c>
      <c r="AJ222" s="144">
        <v>309.32</v>
      </c>
      <c r="AK222" s="144">
        <v>590412.43999999994</v>
      </c>
      <c r="AL222" s="144">
        <v>0</v>
      </c>
      <c r="AM222" s="144">
        <v>0</v>
      </c>
      <c r="AN222" s="144">
        <v>0</v>
      </c>
      <c r="AO222" s="144">
        <v>0</v>
      </c>
      <c r="AP222" s="144">
        <v>0</v>
      </c>
      <c r="AQ222" s="144">
        <v>590412.43999999994</v>
      </c>
      <c r="AR222" s="144">
        <v>0</v>
      </c>
      <c r="AS222" s="144">
        <v>573628.91</v>
      </c>
    </row>
    <row r="223" spans="1:45" x14ac:dyDescent="0.25">
      <c r="A223">
        <v>177851</v>
      </c>
      <c r="B223">
        <v>0</v>
      </c>
      <c r="C223" t="s">
        <v>374</v>
      </c>
      <c r="D223" t="s">
        <v>365</v>
      </c>
      <c r="E223" t="s">
        <v>366</v>
      </c>
      <c r="F223" t="s">
        <v>374</v>
      </c>
      <c r="G223" t="s">
        <v>424</v>
      </c>
      <c r="H223" t="s">
        <v>424</v>
      </c>
      <c r="I223" t="s">
        <v>424</v>
      </c>
      <c r="J223" t="s">
        <v>425</v>
      </c>
      <c r="K223" t="s">
        <v>424</v>
      </c>
      <c r="L223" t="s">
        <v>424</v>
      </c>
      <c r="M223" t="s">
        <v>424</v>
      </c>
      <c r="P223" t="s">
        <v>425</v>
      </c>
      <c r="R223" s="143">
        <v>44811</v>
      </c>
      <c r="S223" s="143">
        <v>44812</v>
      </c>
      <c r="T223" s="143">
        <v>44806</v>
      </c>
      <c r="U223" t="s">
        <v>100</v>
      </c>
      <c r="V223" s="144">
        <v>528260.99</v>
      </c>
      <c r="W223" s="145">
        <v>0.75003938600987397</v>
      </c>
      <c r="X223" s="144">
        <v>704311</v>
      </c>
      <c r="Y223" s="144">
        <v>486039.1</v>
      </c>
      <c r="Z223" s="144">
        <v>0</v>
      </c>
      <c r="AA223" s="144">
        <v>218271.9</v>
      </c>
      <c r="AB223" s="144">
        <v>0</v>
      </c>
      <c r="AC223" s="144">
        <v>0</v>
      </c>
      <c r="AD223" s="144">
        <v>704311</v>
      </c>
      <c r="AE223" s="144">
        <v>0</v>
      </c>
      <c r="AF223" s="144">
        <v>339991.35</v>
      </c>
      <c r="AG223" s="144">
        <v>0</v>
      </c>
      <c r="AH223" s="144">
        <v>125994.15</v>
      </c>
      <c r="AI223" s="144">
        <v>0</v>
      </c>
      <c r="AJ223" s="144">
        <v>0</v>
      </c>
      <c r="AK223" s="144">
        <v>465985.5</v>
      </c>
      <c r="AL223" s="144">
        <v>0</v>
      </c>
      <c r="AM223" s="144">
        <v>0</v>
      </c>
      <c r="AN223" s="144">
        <v>0</v>
      </c>
      <c r="AO223" s="144">
        <v>465985.5</v>
      </c>
      <c r="AP223" s="144">
        <v>0</v>
      </c>
      <c r="AQ223" s="144">
        <v>0</v>
      </c>
      <c r="AR223" s="144">
        <v>0</v>
      </c>
      <c r="AS223" s="144">
        <v>238325.5</v>
      </c>
    </row>
    <row r="224" spans="1:45" x14ac:dyDescent="0.25">
      <c r="A224">
        <v>177852</v>
      </c>
      <c r="B224">
        <v>0</v>
      </c>
      <c r="C224" t="s">
        <v>136</v>
      </c>
      <c r="D224" t="s">
        <v>365</v>
      </c>
      <c r="E224" t="s">
        <v>366</v>
      </c>
      <c r="F224" t="s">
        <v>136</v>
      </c>
      <c r="G224" t="s">
        <v>424</v>
      </c>
      <c r="H224" t="s">
        <v>424</v>
      </c>
      <c r="I224" t="s">
        <v>424</v>
      </c>
      <c r="J224" t="s">
        <v>425</v>
      </c>
      <c r="K224" t="s">
        <v>424</v>
      </c>
      <c r="L224" t="s">
        <v>425</v>
      </c>
      <c r="M224" t="s">
        <v>424</v>
      </c>
      <c r="N224" t="s">
        <v>425</v>
      </c>
      <c r="O224">
        <v>172261</v>
      </c>
      <c r="P224" t="s">
        <v>425</v>
      </c>
      <c r="R224" s="143">
        <v>44827</v>
      </c>
      <c r="S224" s="143">
        <v>44817</v>
      </c>
      <c r="T224" s="143">
        <v>44812</v>
      </c>
      <c r="U224" t="s">
        <v>100</v>
      </c>
      <c r="V224" s="144">
        <v>156386.64000000001</v>
      </c>
      <c r="W224" s="145">
        <v>0.75036068610897</v>
      </c>
      <c r="X224" s="144">
        <v>208415.29</v>
      </c>
      <c r="Y224" s="144">
        <v>0</v>
      </c>
      <c r="Z224" s="144">
        <v>0</v>
      </c>
      <c r="AA224" s="144">
        <v>167468</v>
      </c>
      <c r="AB224" s="144">
        <v>22000</v>
      </c>
      <c r="AC224" s="144">
        <v>18947.29</v>
      </c>
      <c r="AD224" s="144">
        <v>208415.29</v>
      </c>
      <c r="AE224" s="144">
        <v>0</v>
      </c>
      <c r="AF224" s="144">
        <v>0</v>
      </c>
      <c r="AG224" s="144">
        <v>0</v>
      </c>
      <c r="AH224" s="144">
        <v>57377.83</v>
      </c>
      <c r="AI224" s="144">
        <v>22000</v>
      </c>
      <c r="AJ224" s="144">
        <v>5737.79</v>
      </c>
      <c r="AK224" s="144">
        <v>85115.62</v>
      </c>
      <c r="AL224" s="144">
        <v>0</v>
      </c>
      <c r="AM224" s="144">
        <v>0</v>
      </c>
      <c r="AN224" s="144">
        <v>0</v>
      </c>
      <c r="AO224" s="144">
        <v>37093.71</v>
      </c>
      <c r="AP224" s="144">
        <v>48021.91</v>
      </c>
      <c r="AQ224" s="144">
        <v>0</v>
      </c>
      <c r="AR224" s="144">
        <v>0</v>
      </c>
      <c r="AS224" s="144">
        <v>123299.67</v>
      </c>
    </row>
    <row r="225" spans="1:45" x14ac:dyDescent="0.25">
      <c r="A225">
        <v>177853</v>
      </c>
      <c r="B225">
        <v>0</v>
      </c>
      <c r="C225" t="s">
        <v>168</v>
      </c>
      <c r="D225" t="s">
        <v>365</v>
      </c>
      <c r="E225" t="s">
        <v>366</v>
      </c>
      <c r="F225" t="s">
        <v>169</v>
      </c>
      <c r="G225" t="s">
        <v>424</v>
      </c>
      <c r="H225" t="s">
        <v>424</v>
      </c>
      <c r="I225" t="s">
        <v>424</v>
      </c>
      <c r="J225" t="s">
        <v>425</v>
      </c>
      <c r="K225" t="s">
        <v>424</v>
      </c>
      <c r="L225" t="s">
        <v>424</v>
      </c>
      <c r="M225" t="s">
        <v>424</v>
      </c>
      <c r="O225">
        <v>170794</v>
      </c>
      <c r="P225" t="s">
        <v>425</v>
      </c>
      <c r="R225" s="143">
        <v>44807</v>
      </c>
      <c r="S225" s="143">
        <v>44813</v>
      </c>
      <c r="T225" s="143">
        <v>44813</v>
      </c>
      <c r="U225" t="s">
        <v>100</v>
      </c>
      <c r="V225" s="144">
        <v>1887597.46</v>
      </c>
      <c r="W225" s="145">
        <v>0.77831113768488902</v>
      </c>
      <c r="X225" s="144">
        <v>2425247.91</v>
      </c>
      <c r="Y225" s="144">
        <v>1315060.8700000001</v>
      </c>
      <c r="Z225" s="144">
        <v>25900</v>
      </c>
      <c r="AA225" s="144">
        <v>795241.59</v>
      </c>
      <c r="AB225" s="144">
        <v>70000</v>
      </c>
      <c r="AC225" s="144">
        <v>219045.45</v>
      </c>
      <c r="AD225" s="144">
        <v>2425247.91</v>
      </c>
      <c r="AE225" s="144">
        <v>0</v>
      </c>
      <c r="AF225" s="144">
        <v>566551.46569999994</v>
      </c>
      <c r="AG225" s="144">
        <v>11546.71</v>
      </c>
      <c r="AH225" s="144">
        <v>428133.62</v>
      </c>
      <c r="AI225" s="144">
        <v>62684.26</v>
      </c>
      <c r="AJ225" s="144">
        <v>106958.59</v>
      </c>
      <c r="AK225" s="144">
        <v>1175874.6457</v>
      </c>
      <c r="AL225" s="144">
        <v>0</v>
      </c>
      <c r="AM225" s="144">
        <v>0</v>
      </c>
      <c r="AN225" s="144">
        <v>0</v>
      </c>
      <c r="AO225" s="144">
        <v>1175874.6457</v>
      </c>
      <c r="AP225" s="144">
        <v>0</v>
      </c>
      <c r="AQ225" s="144">
        <v>0</v>
      </c>
      <c r="AR225" s="144">
        <v>0</v>
      </c>
      <c r="AS225" s="144">
        <v>1249373.2642999999</v>
      </c>
    </row>
    <row r="226" spans="1:45" x14ac:dyDescent="0.25">
      <c r="A226">
        <v>177854</v>
      </c>
      <c r="B226">
        <v>0</v>
      </c>
      <c r="C226" t="s">
        <v>375</v>
      </c>
      <c r="D226" t="s">
        <v>365</v>
      </c>
      <c r="E226" t="s">
        <v>366</v>
      </c>
      <c r="F226" t="s">
        <v>376</v>
      </c>
      <c r="G226" t="s">
        <v>424</v>
      </c>
      <c r="H226" t="s">
        <v>424</v>
      </c>
      <c r="I226" t="s">
        <v>424</v>
      </c>
      <c r="J226" t="s">
        <v>424</v>
      </c>
      <c r="K226" t="s">
        <v>424</v>
      </c>
      <c r="L226" t="s">
        <v>425</v>
      </c>
      <c r="M226" t="s">
        <v>424</v>
      </c>
      <c r="P226" t="s">
        <v>424</v>
      </c>
      <c r="Q226" s="143">
        <v>45291</v>
      </c>
      <c r="R226" s="143">
        <v>44811</v>
      </c>
      <c r="S226" s="143">
        <v>44812</v>
      </c>
      <c r="T226" s="143">
        <v>44812</v>
      </c>
      <c r="U226" t="s">
        <v>100</v>
      </c>
      <c r="V226" s="144">
        <v>119617</v>
      </c>
      <c r="W226" s="145">
        <v>1</v>
      </c>
      <c r="X226" s="144">
        <v>119617</v>
      </c>
      <c r="Y226" s="144">
        <v>65130.01</v>
      </c>
      <c r="Z226" s="144">
        <v>0</v>
      </c>
      <c r="AA226" s="144">
        <v>38434.5</v>
      </c>
      <c r="AB226" s="144">
        <v>0</v>
      </c>
      <c r="AC226" s="144">
        <v>16052.49</v>
      </c>
      <c r="AD226" s="144">
        <v>119617</v>
      </c>
      <c r="AE226" s="144">
        <v>0</v>
      </c>
      <c r="AF226" s="144">
        <v>65130.01</v>
      </c>
      <c r="AG226" s="144">
        <v>0</v>
      </c>
      <c r="AH226" s="144">
        <v>38434.5</v>
      </c>
      <c r="AI226" s="144">
        <v>0</v>
      </c>
      <c r="AJ226" s="144">
        <v>16052.49</v>
      </c>
      <c r="AK226" s="144">
        <v>119617</v>
      </c>
      <c r="AL226" s="144">
        <v>0</v>
      </c>
      <c r="AM226" s="144">
        <v>0</v>
      </c>
      <c r="AN226" s="144">
        <v>0</v>
      </c>
      <c r="AO226" s="144">
        <v>0</v>
      </c>
      <c r="AP226" s="144">
        <v>119617</v>
      </c>
      <c r="AQ226" s="144">
        <v>0</v>
      </c>
      <c r="AR226" s="144">
        <v>0</v>
      </c>
      <c r="AS226" s="144">
        <v>0</v>
      </c>
    </row>
    <row r="227" spans="1:45" x14ac:dyDescent="0.25">
      <c r="A227">
        <v>177855</v>
      </c>
      <c r="B227">
        <v>0</v>
      </c>
      <c r="C227" t="s">
        <v>377</v>
      </c>
      <c r="D227" t="s">
        <v>365</v>
      </c>
      <c r="E227" t="s">
        <v>366</v>
      </c>
      <c r="F227" t="s">
        <v>378</v>
      </c>
      <c r="G227" t="s">
        <v>425</v>
      </c>
      <c r="H227" t="s">
        <v>425</v>
      </c>
      <c r="I227" t="s">
        <v>425</v>
      </c>
      <c r="J227" t="s">
        <v>424</v>
      </c>
      <c r="K227" t="s">
        <v>425</v>
      </c>
      <c r="L227" t="s">
        <v>424</v>
      </c>
      <c r="M227" t="s">
        <v>425</v>
      </c>
      <c r="N227" t="s">
        <v>425</v>
      </c>
      <c r="O227">
        <v>170798</v>
      </c>
      <c r="P227" t="s">
        <v>425</v>
      </c>
      <c r="R227" s="143">
        <v>44824</v>
      </c>
      <c r="S227" s="143">
        <v>44812</v>
      </c>
      <c r="T227" s="143">
        <v>44816</v>
      </c>
      <c r="U227" t="s">
        <v>100</v>
      </c>
      <c r="V227" s="144">
        <v>2083612.49</v>
      </c>
      <c r="W227" s="145">
        <v>0.78187327292636799</v>
      </c>
      <c r="X227" s="144">
        <v>2664897.96</v>
      </c>
      <c r="Y227" s="144">
        <v>2230664.5699999998</v>
      </c>
      <c r="Z227" s="144">
        <v>4087.44</v>
      </c>
      <c r="AA227" s="144">
        <v>126081.4</v>
      </c>
      <c r="AB227" s="144">
        <v>0</v>
      </c>
      <c r="AC227" s="144">
        <v>304064.55</v>
      </c>
      <c r="AD227" s="144">
        <v>2664897.96</v>
      </c>
      <c r="AE227" s="144">
        <v>0</v>
      </c>
      <c r="AF227" s="144">
        <v>1135822.3600000001</v>
      </c>
      <c r="AG227" s="144">
        <v>4087.44</v>
      </c>
      <c r="AH227" s="144">
        <v>69445.08</v>
      </c>
      <c r="AI227" s="144">
        <v>0</v>
      </c>
      <c r="AJ227" s="144">
        <v>181403.11600000001</v>
      </c>
      <c r="AK227" s="144">
        <v>1390757.996</v>
      </c>
      <c r="AL227" s="144">
        <v>562486.86109999998</v>
      </c>
      <c r="AM227" s="144">
        <v>93331.354149999999</v>
      </c>
      <c r="AN227" s="144">
        <v>284101.90892000002</v>
      </c>
      <c r="AO227" s="144">
        <v>0</v>
      </c>
      <c r="AP227" s="144">
        <v>0</v>
      </c>
      <c r="AQ227" s="144">
        <v>209263.67895</v>
      </c>
      <c r="AR227" s="144">
        <v>241574.19289999999</v>
      </c>
      <c r="AS227" s="144">
        <v>1274139.9639999999</v>
      </c>
    </row>
    <row r="228" spans="1:45" x14ac:dyDescent="0.25">
      <c r="A228">
        <v>177856</v>
      </c>
      <c r="B228">
        <v>0</v>
      </c>
      <c r="C228" t="s">
        <v>379</v>
      </c>
      <c r="D228" t="s">
        <v>365</v>
      </c>
      <c r="E228" t="s">
        <v>366</v>
      </c>
      <c r="F228" t="s">
        <v>380</v>
      </c>
      <c r="G228" t="s">
        <v>425</v>
      </c>
      <c r="H228" t="s">
        <v>425</v>
      </c>
      <c r="I228" t="s">
        <v>425</v>
      </c>
      <c r="J228" t="s">
        <v>425</v>
      </c>
      <c r="K228" t="s">
        <v>424</v>
      </c>
      <c r="L228" t="s">
        <v>425</v>
      </c>
      <c r="M228" t="s">
        <v>425</v>
      </c>
      <c r="P228" t="s">
        <v>425</v>
      </c>
      <c r="R228" s="143">
        <v>44807</v>
      </c>
      <c r="S228" s="143">
        <v>44816</v>
      </c>
      <c r="T228" s="143">
        <v>44816</v>
      </c>
      <c r="U228" t="s">
        <v>100</v>
      </c>
      <c r="V228" s="144">
        <v>390319</v>
      </c>
      <c r="W228" s="145">
        <v>1</v>
      </c>
      <c r="X228" s="144">
        <v>390319</v>
      </c>
      <c r="Y228" s="144">
        <v>364620</v>
      </c>
      <c r="Z228" s="144">
        <v>0</v>
      </c>
      <c r="AA228" s="144">
        <v>16448</v>
      </c>
      <c r="AB228" s="144">
        <v>9251</v>
      </c>
      <c r="AC228" s="144">
        <v>0</v>
      </c>
      <c r="AD228" s="144">
        <v>390319</v>
      </c>
      <c r="AE228" s="144">
        <v>0</v>
      </c>
      <c r="AF228" s="144">
        <v>248568.6274</v>
      </c>
      <c r="AG228" s="144">
        <v>0</v>
      </c>
      <c r="AH228" s="144">
        <v>6748.33</v>
      </c>
      <c r="AI228" s="144">
        <v>0</v>
      </c>
      <c r="AJ228" s="144">
        <v>0</v>
      </c>
      <c r="AK228" s="144">
        <v>255316.95740000001</v>
      </c>
      <c r="AL228" s="144">
        <v>34912.542399999998</v>
      </c>
      <c r="AM228" s="144">
        <v>27080.460500000001</v>
      </c>
      <c r="AN228" s="144">
        <v>140493.52009999999</v>
      </c>
      <c r="AO228" s="144">
        <v>31133.118999999999</v>
      </c>
      <c r="AP228" s="144">
        <v>18813.05</v>
      </c>
      <c r="AQ228" s="144">
        <v>0</v>
      </c>
      <c r="AR228" s="144">
        <v>2884.27</v>
      </c>
      <c r="AS228" s="144">
        <v>135002.04259999999</v>
      </c>
    </row>
    <row r="229" spans="1:45" x14ac:dyDescent="0.25">
      <c r="A229">
        <v>177857</v>
      </c>
      <c r="B229">
        <v>0</v>
      </c>
      <c r="C229" t="s">
        <v>427</v>
      </c>
      <c r="D229" t="s">
        <v>365</v>
      </c>
      <c r="E229" t="s">
        <v>366</v>
      </c>
      <c r="F229" t="s">
        <v>381</v>
      </c>
      <c r="G229" t="s">
        <v>425</v>
      </c>
      <c r="H229" t="s">
        <v>425</v>
      </c>
      <c r="I229" t="s">
        <v>425</v>
      </c>
      <c r="J229" t="s">
        <v>425</v>
      </c>
      <c r="K229" t="s">
        <v>424</v>
      </c>
      <c r="L229" t="s">
        <v>424</v>
      </c>
      <c r="M229" t="s">
        <v>424</v>
      </c>
      <c r="N229" t="s">
        <v>425</v>
      </c>
      <c r="P229" t="s">
        <v>425</v>
      </c>
      <c r="R229" s="143">
        <v>44811</v>
      </c>
      <c r="S229" s="143">
        <v>44812</v>
      </c>
      <c r="T229" s="143">
        <v>44812</v>
      </c>
      <c r="U229" t="s">
        <v>100</v>
      </c>
      <c r="V229" s="144">
        <v>1662322</v>
      </c>
      <c r="W229" s="145">
        <v>0.75038335717513305</v>
      </c>
      <c r="X229" s="144">
        <v>2215297</v>
      </c>
      <c r="Y229" s="144">
        <v>2215297</v>
      </c>
      <c r="Z229" s="144">
        <v>0</v>
      </c>
      <c r="AA229" s="144">
        <v>0</v>
      </c>
      <c r="AB229" s="144">
        <v>0</v>
      </c>
      <c r="AC229" s="144">
        <v>0</v>
      </c>
      <c r="AD229" s="144">
        <v>2215297</v>
      </c>
      <c r="AE229" s="144">
        <v>0</v>
      </c>
      <c r="AF229" s="144">
        <v>1338987.1986</v>
      </c>
      <c r="AG229" s="144">
        <v>0</v>
      </c>
      <c r="AH229" s="144">
        <v>0</v>
      </c>
      <c r="AI229" s="144">
        <v>0</v>
      </c>
      <c r="AJ229" s="144">
        <v>0</v>
      </c>
      <c r="AK229" s="144">
        <v>1338987.1986</v>
      </c>
      <c r="AL229" s="144">
        <v>352519.89</v>
      </c>
      <c r="AM229" s="144">
        <v>352519.89</v>
      </c>
      <c r="AN229" s="144">
        <v>281427.52</v>
      </c>
      <c r="AO229" s="144">
        <v>352519.9</v>
      </c>
      <c r="AP229" s="144">
        <v>0</v>
      </c>
      <c r="AQ229" s="144">
        <v>0</v>
      </c>
      <c r="AR229" s="144">
        <v>0</v>
      </c>
      <c r="AS229" s="144">
        <v>876309.8014</v>
      </c>
    </row>
    <row r="230" spans="1:45" x14ac:dyDescent="0.25">
      <c r="A230">
        <v>177859</v>
      </c>
      <c r="B230">
        <v>1</v>
      </c>
      <c r="C230" t="s">
        <v>232</v>
      </c>
      <c r="D230" t="s">
        <v>365</v>
      </c>
      <c r="E230" t="s">
        <v>366</v>
      </c>
      <c r="F230" t="s">
        <v>232</v>
      </c>
      <c r="G230" t="s">
        <v>425</v>
      </c>
      <c r="H230" t="s">
        <v>424</v>
      </c>
      <c r="I230" t="s">
        <v>424</v>
      </c>
      <c r="J230" t="s">
        <v>425</v>
      </c>
      <c r="K230" t="s">
        <v>424</v>
      </c>
      <c r="L230" t="s">
        <v>425</v>
      </c>
      <c r="M230" t="s">
        <v>424</v>
      </c>
      <c r="P230" t="s">
        <v>425</v>
      </c>
      <c r="R230" s="143">
        <v>44817</v>
      </c>
      <c r="S230" s="143">
        <v>44812</v>
      </c>
      <c r="T230" s="143">
        <v>44812</v>
      </c>
      <c r="U230" t="s">
        <v>100</v>
      </c>
      <c r="V230" s="144">
        <v>1905065.04</v>
      </c>
      <c r="W230" s="145">
        <v>0.779911869037478</v>
      </c>
      <c r="X230" s="144">
        <v>2442667.0699999998</v>
      </c>
      <c r="Y230" s="144">
        <v>1934170.08</v>
      </c>
      <c r="Z230" s="144">
        <v>12000</v>
      </c>
      <c r="AA230" s="144">
        <v>451496.99</v>
      </c>
      <c r="AB230" s="144">
        <v>45000</v>
      </c>
      <c r="AC230" s="144">
        <v>0</v>
      </c>
      <c r="AD230" s="144">
        <v>2442667.0699999998</v>
      </c>
      <c r="AE230" s="144">
        <v>0</v>
      </c>
      <c r="AF230" s="144">
        <v>1035478.07</v>
      </c>
      <c r="AG230" s="144">
        <v>9738.0400000000009</v>
      </c>
      <c r="AH230" s="144">
        <v>294680.73</v>
      </c>
      <c r="AI230" s="144">
        <v>35052.5</v>
      </c>
      <c r="AJ230" s="144">
        <v>0</v>
      </c>
      <c r="AK230" s="144">
        <v>1374949.34</v>
      </c>
      <c r="AL230" s="144">
        <v>48858.96</v>
      </c>
      <c r="AM230" s="144">
        <v>0</v>
      </c>
      <c r="AN230" s="144">
        <v>0</v>
      </c>
      <c r="AO230" s="144">
        <v>965171.24</v>
      </c>
      <c r="AP230" s="144">
        <v>360919.14</v>
      </c>
      <c r="AQ230" s="144">
        <v>0</v>
      </c>
      <c r="AR230" s="144">
        <v>0</v>
      </c>
      <c r="AS230" s="144">
        <v>1067717.73</v>
      </c>
    </row>
    <row r="231" spans="1:45" x14ac:dyDescent="0.25">
      <c r="A231">
        <v>177864</v>
      </c>
      <c r="B231">
        <v>0</v>
      </c>
      <c r="C231" t="s">
        <v>383</v>
      </c>
      <c r="D231" t="s">
        <v>382</v>
      </c>
      <c r="E231" t="s">
        <v>382</v>
      </c>
      <c r="G231" t="s">
        <v>424</v>
      </c>
      <c r="H231" t="s">
        <v>424</v>
      </c>
      <c r="I231" t="s">
        <v>424</v>
      </c>
      <c r="J231" t="s">
        <v>424</v>
      </c>
      <c r="K231" t="s">
        <v>424</v>
      </c>
      <c r="L231" t="s">
        <v>424</v>
      </c>
      <c r="M231" t="s">
        <v>424</v>
      </c>
      <c r="P231" t="s">
        <v>425</v>
      </c>
      <c r="R231" s="143">
        <v>44887</v>
      </c>
      <c r="S231" t="s">
        <v>101</v>
      </c>
      <c r="T231" t="s">
        <v>101</v>
      </c>
      <c r="U231" t="s">
        <v>102</v>
      </c>
      <c r="V231" s="144">
        <v>2752627.16</v>
      </c>
      <c r="W231" s="145">
        <v>0.75563278176079396</v>
      </c>
      <c r="X231" s="144">
        <v>3642810.67</v>
      </c>
      <c r="AD231" s="144">
        <v>0</v>
      </c>
      <c r="AF231" s="144">
        <v>0</v>
      </c>
      <c r="AG231" s="144">
        <v>0</v>
      </c>
      <c r="AH231" s="144">
        <v>0</v>
      </c>
      <c r="AI231" s="144">
        <v>0</v>
      </c>
      <c r="AJ231" s="144">
        <v>0</v>
      </c>
      <c r="AK231" s="144">
        <v>0</v>
      </c>
      <c r="AL231" s="144">
        <v>0</v>
      </c>
      <c r="AM231" s="144">
        <v>0</v>
      </c>
      <c r="AN231" s="144">
        <v>0</v>
      </c>
      <c r="AO231" s="144">
        <v>0</v>
      </c>
      <c r="AP231" s="144">
        <v>0</v>
      </c>
      <c r="AQ231" s="144">
        <v>0</v>
      </c>
      <c r="AR231" s="144">
        <v>0</v>
      </c>
      <c r="AS231" s="144">
        <v>3642810.67</v>
      </c>
    </row>
    <row r="232" spans="1:45" x14ac:dyDescent="0.25">
      <c r="A232">
        <v>177865</v>
      </c>
      <c r="B232">
        <v>0</v>
      </c>
      <c r="C232" t="s">
        <v>128</v>
      </c>
      <c r="D232" t="s">
        <v>365</v>
      </c>
      <c r="E232" t="s">
        <v>366</v>
      </c>
      <c r="F232" t="s">
        <v>128</v>
      </c>
      <c r="G232" t="s">
        <v>424</v>
      </c>
      <c r="H232" t="s">
        <v>424</v>
      </c>
      <c r="I232" t="s">
        <v>424</v>
      </c>
      <c r="J232" t="s">
        <v>425</v>
      </c>
      <c r="K232" t="s">
        <v>424</v>
      </c>
      <c r="L232" t="s">
        <v>424</v>
      </c>
      <c r="M232" t="s">
        <v>424</v>
      </c>
      <c r="P232" t="s">
        <v>425</v>
      </c>
      <c r="R232" s="143">
        <v>44811</v>
      </c>
      <c r="S232" s="143">
        <v>44812</v>
      </c>
      <c r="T232" s="143">
        <v>44812</v>
      </c>
      <c r="U232" t="s">
        <v>100</v>
      </c>
      <c r="V232" s="144">
        <v>522330.5</v>
      </c>
      <c r="W232" s="145">
        <v>0.751437906052009</v>
      </c>
      <c r="X232" s="144">
        <v>695108</v>
      </c>
      <c r="Y232" s="144">
        <v>519980</v>
      </c>
      <c r="Z232" s="144">
        <v>7000</v>
      </c>
      <c r="AA232" s="144">
        <v>72942</v>
      </c>
      <c r="AB232" s="144">
        <v>4000</v>
      </c>
      <c r="AC232" s="144">
        <v>91186</v>
      </c>
      <c r="AD232" s="144">
        <v>695108</v>
      </c>
      <c r="AE232" s="144">
        <v>0</v>
      </c>
      <c r="AF232" s="144">
        <v>242957.36</v>
      </c>
      <c r="AG232" s="144">
        <v>671.38</v>
      </c>
      <c r="AH232" s="144">
        <v>81005.25</v>
      </c>
      <c r="AI232" s="144">
        <v>6018.4</v>
      </c>
      <c r="AJ232" s="144">
        <v>62657.07</v>
      </c>
      <c r="AK232" s="144">
        <v>393309.46</v>
      </c>
      <c r="AL232" s="144">
        <v>0</v>
      </c>
      <c r="AM232" s="144">
        <v>0</v>
      </c>
      <c r="AN232" s="144">
        <v>0</v>
      </c>
      <c r="AO232" s="144">
        <v>393309.46</v>
      </c>
      <c r="AP232" s="144">
        <v>0</v>
      </c>
      <c r="AQ232" s="144">
        <v>0</v>
      </c>
      <c r="AR232" s="144">
        <v>0</v>
      </c>
      <c r="AS232" s="144">
        <v>301798.53999999998</v>
      </c>
    </row>
    <row r="233" spans="1:45" x14ac:dyDescent="0.25">
      <c r="A233">
        <v>177866</v>
      </c>
      <c r="B233">
        <v>0</v>
      </c>
      <c r="C233" t="s">
        <v>384</v>
      </c>
      <c r="D233" t="s">
        <v>382</v>
      </c>
      <c r="E233" t="s">
        <v>382</v>
      </c>
      <c r="F233" t="s">
        <v>385</v>
      </c>
      <c r="G233" t="s">
        <v>424</v>
      </c>
      <c r="H233" t="s">
        <v>424</v>
      </c>
      <c r="I233" t="s">
        <v>424</v>
      </c>
      <c r="J233" t="s">
        <v>424</v>
      </c>
      <c r="K233" t="s">
        <v>424</v>
      </c>
      <c r="L233" t="s">
        <v>424</v>
      </c>
      <c r="M233" t="s">
        <v>424</v>
      </c>
      <c r="N233" t="s">
        <v>425</v>
      </c>
      <c r="O233">
        <v>170492</v>
      </c>
      <c r="P233" t="s">
        <v>425</v>
      </c>
      <c r="R233" s="143">
        <v>44848</v>
      </c>
      <c r="S233" t="s">
        <v>101</v>
      </c>
      <c r="T233" t="s">
        <v>101</v>
      </c>
      <c r="U233" t="s">
        <v>102</v>
      </c>
      <c r="V233" s="144">
        <v>1916781.86</v>
      </c>
      <c r="W233" s="145">
        <v>0.75047109068184503</v>
      </c>
      <c r="X233" s="144">
        <v>2554104.86</v>
      </c>
      <c r="AD233" s="144">
        <v>0</v>
      </c>
      <c r="AF233" s="144">
        <v>0</v>
      </c>
      <c r="AG233" s="144">
        <v>0</v>
      </c>
      <c r="AH233" s="144">
        <v>0</v>
      </c>
      <c r="AI233" s="144">
        <v>0</v>
      </c>
      <c r="AJ233" s="144">
        <v>0</v>
      </c>
      <c r="AK233" s="144">
        <v>0</v>
      </c>
      <c r="AL233" s="144">
        <v>0</v>
      </c>
      <c r="AM233" s="144">
        <v>0</v>
      </c>
      <c r="AN233" s="144">
        <v>0</v>
      </c>
      <c r="AO233" s="144">
        <v>0</v>
      </c>
      <c r="AP233" s="144">
        <v>0</v>
      </c>
      <c r="AQ233" s="144">
        <v>0</v>
      </c>
      <c r="AR233" s="144">
        <v>0</v>
      </c>
      <c r="AS233" s="144">
        <v>2554104.86</v>
      </c>
    </row>
    <row r="234" spans="1:45" x14ac:dyDescent="0.25">
      <c r="A234">
        <v>177873</v>
      </c>
      <c r="B234">
        <v>0</v>
      </c>
      <c r="C234" t="s">
        <v>386</v>
      </c>
      <c r="D234" t="s">
        <v>382</v>
      </c>
      <c r="E234" t="s">
        <v>382</v>
      </c>
      <c r="F234" t="s">
        <v>387</v>
      </c>
      <c r="G234" t="s">
        <v>424</v>
      </c>
      <c r="H234" t="s">
        <v>424</v>
      </c>
      <c r="I234" t="s">
        <v>424</v>
      </c>
      <c r="J234" t="s">
        <v>424</v>
      </c>
      <c r="K234" t="s">
        <v>424</v>
      </c>
      <c r="L234" t="s">
        <v>424</v>
      </c>
      <c r="M234" t="s">
        <v>424</v>
      </c>
      <c r="P234" t="s">
        <v>425</v>
      </c>
      <c r="R234" s="143">
        <v>44867</v>
      </c>
      <c r="S234" t="s">
        <v>101</v>
      </c>
      <c r="T234" t="s">
        <v>101</v>
      </c>
      <c r="U234" t="s">
        <v>102</v>
      </c>
      <c r="V234" s="144">
        <v>848420.22</v>
      </c>
      <c r="W234" s="145">
        <v>0.76014310598306101</v>
      </c>
      <c r="X234" s="144">
        <v>1116132.23</v>
      </c>
      <c r="AD234" s="144">
        <v>0</v>
      </c>
      <c r="AF234" s="144">
        <v>0</v>
      </c>
      <c r="AG234" s="144">
        <v>0</v>
      </c>
      <c r="AH234" s="144">
        <v>0</v>
      </c>
      <c r="AI234" s="144">
        <v>0</v>
      </c>
      <c r="AJ234" s="144">
        <v>0</v>
      </c>
      <c r="AK234" s="144">
        <v>0</v>
      </c>
      <c r="AL234" s="144">
        <v>0</v>
      </c>
      <c r="AM234" s="144">
        <v>0</v>
      </c>
      <c r="AN234" s="144">
        <v>0</v>
      </c>
      <c r="AO234" s="144">
        <v>0</v>
      </c>
      <c r="AP234" s="144">
        <v>0</v>
      </c>
      <c r="AQ234" s="144">
        <v>0</v>
      </c>
      <c r="AR234" s="144">
        <v>0</v>
      </c>
      <c r="AS234" s="144">
        <v>1116132.23</v>
      </c>
    </row>
    <row r="235" spans="1:45" x14ac:dyDescent="0.25">
      <c r="A235">
        <v>177874</v>
      </c>
      <c r="B235">
        <v>0</v>
      </c>
      <c r="C235" t="s">
        <v>388</v>
      </c>
      <c r="D235" t="s">
        <v>382</v>
      </c>
      <c r="E235" t="s">
        <v>382</v>
      </c>
      <c r="G235" t="s">
        <v>424</v>
      </c>
      <c r="H235" t="s">
        <v>424</v>
      </c>
      <c r="I235" t="s">
        <v>424</v>
      </c>
      <c r="J235" t="s">
        <v>424</v>
      </c>
      <c r="K235" t="s">
        <v>424</v>
      </c>
      <c r="L235" t="s">
        <v>424</v>
      </c>
      <c r="M235" t="s">
        <v>424</v>
      </c>
      <c r="P235" t="s">
        <v>425</v>
      </c>
      <c r="R235" s="143">
        <v>44825</v>
      </c>
      <c r="S235" t="s">
        <v>101</v>
      </c>
      <c r="T235" t="s">
        <v>101</v>
      </c>
      <c r="U235" t="s">
        <v>102</v>
      </c>
      <c r="V235" s="144">
        <v>3006394.25</v>
      </c>
      <c r="W235" s="145">
        <v>0.72184245866734498</v>
      </c>
      <c r="X235" s="144">
        <v>4164889.74</v>
      </c>
      <c r="AD235" s="144">
        <v>0</v>
      </c>
      <c r="AF235" s="144">
        <v>0</v>
      </c>
      <c r="AG235" s="144">
        <v>0</v>
      </c>
      <c r="AH235" s="144">
        <v>0</v>
      </c>
      <c r="AI235" s="144">
        <v>0</v>
      </c>
      <c r="AJ235" s="144">
        <v>0</v>
      </c>
      <c r="AK235" s="144">
        <v>0</v>
      </c>
      <c r="AL235" s="144">
        <v>0</v>
      </c>
      <c r="AM235" s="144">
        <v>0</v>
      </c>
      <c r="AN235" s="144">
        <v>0</v>
      </c>
      <c r="AO235" s="144">
        <v>0</v>
      </c>
      <c r="AP235" s="144">
        <v>0</v>
      </c>
      <c r="AQ235" s="144">
        <v>0</v>
      </c>
      <c r="AR235" s="144">
        <v>0</v>
      </c>
      <c r="AS235" s="144">
        <v>4164889.74</v>
      </c>
    </row>
    <row r="236" spans="1:45" x14ac:dyDescent="0.25">
      <c r="A236">
        <v>177875</v>
      </c>
      <c r="B236">
        <v>0</v>
      </c>
      <c r="C236" t="s">
        <v>389</v>
      </c>
      <c r="D236" t="s">
        <v>382</v>
      </c>
      <c r="E236" t="s">
        <v>382</v>
      </c>
      <c r="F236" t="s">
        <v>390</v>
      </c>
      <c r="G236" t="s">
        <v>424</v>
      </c>
      <c r="H236" t="s">
        <v>424</v>
      </c>
      <c r="I236" t="s">
        <v>424</v>
      </c>
      <c r="J236" t="s">
        <v>424</v>
      </c>
      <c r="K236" t="s">
        <v>424</v>
      </c>
      <c r="L236" t="s">
        <v>424</v>
      </c>
      <c r="M236" t="s">
        <v>424</v>
      </c>
      <c r="P236" t="s">
        <v>425</v>
      </c>
      <c r="R236" s="143">
        <v>44909</v>
      </c>
      <c r="S236" t="s">
        <v>101</v>
      </c>
      <c r="T236" t="s">
        <v>101</v>
      </c>
      <c r="U236" t="s">
        <v>102</v>
      </c>
      <c r="V236" s="144">
        <v>273764.40999999997</v>
      </c>
      <c r="W236" s="145">
        <v>0.752128108299428</v>
      </c>
      <c r="X236" s="144">
        <v>363986.41</v>
      </c>
      <c r="AD236" s="144">
        <v>0</v>
      </c>
      <c r="AF236" s="144">
        <v>0</v>
      </c>
      <c r="AG236" s="144">
        <v>0</v>
      </c>
      <c r="AH236" s="144">
        <v>0</v>
      </c>
      <c r="AI236" s="144">
        <v>0</v>
      </c>
      <c r="AJ236" s="144">
        <v>0</v>
      </c>
      <c r="AK236" s="144">
        <v>0</v>
      </c>
      <c r="AL236" s="144">
        <v>0</v>
      </c>
      <c r="AM236" s="144">
        <v>0</v>
      </c>
      <c r="AN236" s="144">
        <v>0</v>
      </c>
      <c r="AO236" s="144">
        <v>0</v>
      </c>
      <c r="AP236" s="144">
        <v>0</v>
      </c>
      <c r="AQ236" s="144">
        <v>0</v>
      </c>
      <c r="AR236" s="144">
        <v>0</v>
      </c>
      <c r="AS236" s="144">
        <v>363986.41</v>
      </c>
    </row>
    <row r="237" spans="1:45" x14ac:dyDescent="0.25">
      <c r="A237">
        <v>177876</v>
      </c>
      <c r="B237">
        <v>0</v>
      </c>
      <c r="C237" t="s">
        <v>391</v>
      </c>
      <c r="D237" t="s">
        <v>382</v>
      </c>
      <c r="E237" t="s">
        <v>382</v>
      </c>
      <c r="F237" t="s">
        <v>392</v>
      </c>
      <c r="G237" t="s">
        <v>424</v>
      </c>
      <c r="H237" t="s">
        <v>424</v>
      </c>
      <c r="I237" t="s">
        <v>424</v>
      </c>
      <c r="J237" t="s">
        <v>424</v>
      </c>
      <c r="K237" t="s">
        <v>424</v>
      </c>
      <c r="L237" t="s">
        <v>424</v>
      </c>
      <c r="M237" t="s">
        <v>424</v>
      </c>
      <c r="O237">
        <v>170837</v>
      </c>
      <c r="P237" t="s">
        <v>425</v>
      </c>
      <c r="R237" s="143">
        <v>44834</v>
      </c>
      <c r="S237" t="s">
        <v>101</v>
      </c>
      <c r="T237" t="s">
        <v>101</v>
      </c>
      <c r="U237" t="s">
        <v>102</v>
      </c>
      <c r="V237" s="144">
        <v>2954787.81</v>
      </c>
      <c r="W237" s="145">
        <v>0.74151948710611104</v>
      </c>
      <c r="X237" s="144">
        <v>3984774.32</v>
      </c>
      <c r="AD237" s="144">
        <v>0</v>
      </c>
      <c r="AF237" s="144">
        <v>0</v>
      </c>
      <c r="AG237" s="144">
        <v>0</v>
      </c>
      <c r="AH237" s="144">
        <v>0</v>
      </c>
      <c r="AI237" s="144">
        <v>0</v>
      </c>
      <c r="AJ237" s="144">
        <v>0</v>
      </c>
      <c r="AK237" s="144">
        <v>0</v>
      </c>
      <c r="AL237" s="144">
        <v>0</v>
      </c>
      <c r="AM237" s="144">
        <v>0</v>
      </c>
      <c r="AN237" s="144">
        <v>0</v>
      </c>
      <c r="AO237" s="144">
        <v>0</v>
      </c>
      <c r="AP237" s="144">
        <v>0</v>
      </c>
      <c r="AQ237" s="144">
        <v>0</v>
      </c>
      <c r="AR237" s="144">
        <v>0</v>
      </c>
      <c r="AS237" s="144">
        <v>3984774.32</v>
      </c>
    </row>
    <row r="238" spans="1:45" x14ac:dyDescent="0.25">
      <c r="A238">
        <v>177877</v>
      </c>
      <c r="B238">
        <v>0</v>
      </c>
      <c r="C238" t="s">
        <v>393</v>
      </c>
      <c r="D238" t="s">
        <v>382</v>
      </c>
      <c r="E238" t="s">
        <v>382</v>
      </c>
      <c r="G238" t="s">
        <v>424</v>
      </c>
      <c r="H238" t="s">
        <v>424</v>
      </c>
      <c r="I238" t="s">
        <v>424</v>
      </c>
      <c r="J238" t="s">
        <v>424</v>
      </c>
      <c r="K238" t="s">
        <v>424</v>
      </c>
      <c r="L238" t="s">
        <v>424</v>
      </c>
      <c r="M238" t="s">
        <v>424</v>
      </c>
      <c r="P238" t="s">
        <v>425</v>
      </c>
      <c r="R238" s="143">
        <v>44826</v>
      </c>
      <c r="S238" t="s">
        <v>101</v>
      </c>
      <c r="T238" t="s">
        <v>101</v>
      </c>
      <c r="U238" t="s">
        <v>102</v>
      </c>
      <c r="V238" s="144">
        <v>344712.5</v>
      </c>
      <c r="W238" s="145">
        <v>0.55683303206964097</v>
      </c>
      <c r="X238" s="144">
        <v>619059</v>
      </c>
      <c r="AD238" s="144">
        <v>0</v>
      </c>
      <c r="AF238" s="144">
        <v>0</v>
      </c>
      <c r="AG238" s="144">
        <v>0</v>
      </c>
      <c r="AH238" s="144">
        <v>0</v>
      </c>
      <c r="AI238" s="144">
        <v>0</v>
      </c>
      <c r="AJ238" s="144">
        <v>0</v>
      </c>
      <c r="AK238" s="144">
        <v>0</v>
      </c>
      <c r="AL238" s="144">
        <v>0</v>
      </c>
      <c r="AM238" s="144">
        <v>0</v>
      </c>
      <c r="AN238" s="144">
        <v>0</v>
      </c>
      <c r="AO238" s="144">
        <v>0</v>
      </c>
      <c r="AP238" s="144">
        <v>0</v>
      </c>
      <c r="AQ238" s="144">
        <v>0</v>
      </c>
      <c r="AR238" s="144">
        <v>0</v>
      </c>
      <c r="AS238" s="144">
        <v>619059</v>
      </c>
    </row>
    <row r="239" spans="1:45" x14ac:dyDescent="0.25">
      <c r="A239">
        <v>177878</v>
      </c>
      <c r="B239">
        <v>0</v>
      </c>
      <c r="C239" t="s">
        <v>394</v>
      </c>
      <c r="D239" t="s">
        <v>382</v>
      </c>
      <c r="E239" t="s">
        <v>382</v>
      </c>
      <c r="G239" t="s">
        <v>424</v>
      </c>
      <c r="H239" t="s">
        <v>424</v>
      </c>
      <c r="I239" t="s">
        <v>424</v>
      </c>
      <c r="J239" t="s">
        <v>424</v>
      </c>
      <c r="K239" t="s">
        <v>424</v>
      </c>
      <c r="L239" t="s">
        <v>424</v>
      </c>
      <c r="M239" t="s">
        <v>424</v>
      </c>
      <c r="P239" t="s">
        <v>425</v>
      </c>
      <c r="R239" s="143">
        <v>44834</v>
      </c>
      <c r="S239" t="s">
        <v>101</v>
      </c>
      <c r="T239" t="s">
        <v>101</v>
      </c>
      <c r="U239" t="s">
        <v>102</v>
      </c>
      <c r="V239" s="144">
        <v>1223896.32</v>
      </c>
      <c r="W239" s="145">
        <v>0.65334973721745104</v>
      </c>
      <c r="X239" s="144">
        <v>1873263.66</v>
      </c>
      <c r="AD239" s="144">
        <v>0</v>
      </c>
      <c r="AF239" s="144">
        <v>0</v>
      </c>
      <c r="AG239" s="144">
        <v>0</v>
      </c>
      <c r="AH239" s="144">
        <v>0</v>
      </c>
      <c r="AI239" s="144">
        <v>0</v>
      </c>
      <c r="AJ239" s="144">
        <v>0</v>
      </c>
      <c r="AK239" s="144">
        <v>0</v>
      </c>
      <c r="AL239" s="144">
        <v>0</v>
      </c>
      <c r="AM239" s="144">
        <v>0</v>
      </c>
      <c r="AN239" s="144">
        <v>0</v>
      </c>
      <c r="AO239" s="144">
        <v>0</v>
      </c>
      <c r="AP239" s="144">
        <v>0</v>
      </c>
      <c r="AQ239" s="144">
        <v>0</v>
      </c>
      <c r="AR239" s="144">
        <v>0</v>
      </c>
      <c r="AS239" s="144">
        <v>1873263.66</v>
      </c>
    </row>
    <row r="240" spans="1:45" x14ac:dyDescent="0.25">
      <c r="A240">
        <v>177892</v>
      </c>
      <c r="B240">
        <v>0</v>
      </c>
      <c r="C240" t="s">
        <v>121</v>
      </c>
      <c r="D240" t="s">
        <v>382</v>
      </c>
      <c r="E240" t="s">
        <v>382</v>
      </c>
      <c r="G240" t="s">
        <v>424</v>
      </c>
      <c r="H240" t="s">
        <v>424</v>
      </c>
      <c r="I240" t="s">
        <v>424</v>
      </c>
      <c r="J240" t="s">
        <v>424</v>
      </c>
      <c r="K240" t="s">
        <v>424</v>
      </c>
      <c r="L240" t="s">
        <v>424</v>
      </c>
      <c r="M240" t="s">
        <v>424</v>
      </c>
      <c r="P240" t="s">
        <v>425</v>
      </c>
      <c r="R240" s="143">
        <v>44827</v>
      </c>
      <c r="S240" t="s">
        <v>101</v>
      </c>
      <c r="T240" t="s">
        <v>101</v>
      </c>
      <c r="U240" t="s">
        <v>102</v>
      </c>
      <c r="V240" s="144">
        <v>1704996.86</v>
      </c>
      <c r="W240" s="145">
        <v>0.75069156872662701</v>
      </c>
      <c r="X240" s="144">
        <v>2271234.86</v>
      </c>
      <c r="AD240" s="144">
        <v>0</v>
      </c>
      <c r="AF240" s="144">
        <v>0</v>
      </c>
      <c r="AG240" s="144">
        <v>0</v>
      </c>
      <c r="AH240" s="144">
        <v>0</v>
      </c>
      <c r="AI240" s="144">
        <v>0</v>
      </c>
      <c r="AJ240" s="144">
        <v>0</v>
      </c>
      <c r="AK240" s="144">
        <v>0</v>
      </c>
      <c r="AL240" s="144">
        <v>0</v>
      </c>
      <c r="AM240" s="144">
        <v>0</v>
      </c>
      <c r="AN240" s="144">
        <v>0</v>
      </c>
      <c r="AO240" s="144">
        <v>0</v>
      </c>
      <c r="AP240" s="144">
        <v>0</v>
      </c>
      <c r="AQ240" s="144">
        <v>0</v>
      </c>
      <c r="AR240" s="144">
        <v>0</v>
      </c>
      <c r="AS240" s="144">
        <v>2271234.86</v>
      </c>
    </row>
    <row r="241" spans="1:45" x14ac:dyDescent="0.25">
      <c r="A241">
        <v>177893</v>
      </c>
      <c r="B241">
        <v>0</v>
      </c>
      <c r="C241" t="s">
        <v>395</v>
      </c>
      <c r="D241" t="s">
        <v>382</v>
      </c>
      <c r="E241" t="s">
        <v>382</v>
      </c>
      <c r="G241" t="s">
        <v>424</v>
      </c>
      <c r="H241" t="s">
        <v>424</v>
      </c>
      <c r="I241" t="s">
        <v>424</v>
      </c>
      <c r="J241" t="s">
        <v>424</v>
      </c>
      <c r="K241" t="s">
        <v>424</v>
      </c>
      <c r="L241" t="s">
        <v>424</v>
      </c>
      <c r="M241" t="s">
        <v>424</v>
      </c>
      <c r="P241" t="s">
        <v>425</v>
      </c>
      <c r="R241" s="143">
        <v>44911</v>
      </c>
      <c r="S241" t="s">
        <v>101</v>
      </c>
      <c r="T241" t="s">
        <v>101</v>
      </c>
      <c r="U241" t="s">
        <v>102</v>
      </c>
      <c r="V241" s="144">
        <v>1365367.93</v>
      </c>
      <c r="W241" s="145">
        <v>0.77148957880070002</v>
      </c>
      <c r="X241" s="144">
        <v>1769781.43</v>
      </c>
      <c r="AD241" s="144">
        <v>0</v>
      </c>
      <c r="AF241" s="144">
        <v>0</v>
      </c>
      <c r="AG241" s="144">
        <v>0</v>
      </c>
      <c r="AH241" s="144">
        <v>0</v>
      </c>
      <c r="AI241" s="144">
        <v>0</v>
      </c>
      <c r="AJ241" s="144">
        <v>0</v>
      </c>
      <c r="AK241" s="144">
        <v>0</v>
      </c>
      <c r="AL241" s="144">
        <v>0</v>
      </c>
      <c r="AM241" s="144">
        <v>0</v>
      </c>
      <c r="AN241" s="144">
        <v>0</v>
      </c>
      <c r="AO241" s="144">
        <v>0</v>
      </c>
      <c r="AP241" s="144">
        <v>0</v>
      </c>
      <c r="AQ241" s="144">
        <v>0</v>
      </c>
      <c r="AR241" s="144">
        <v>0</v>
      </c>
      <c r="AS241" s="144">
        <v>1769781.43</v>
      </c>
    </row>
    <row r="242" spans="1:45" x14ac:dyDescent="0.25">
      <c r="A242">
        <v>177895</v>
      </c>
      <c r="B242">
        <v>0</v>
      </c>
      <c r="C242" t="s">
        <v>396</v>
      </c>
      <c r="D242" t="s">
        <v>382</v>
      </c>
      <c r="E242" t="s">
        <v>382</v>
      </c>
      <c r="G242" t="s">
        <v>424</v>
      </c>
      <c r="H242" t="s">
        <v>424</v>
      </c>
      <c r="I242" t="s">
        <v>424</v>
      </c>
      <c r="J242" t="s">
        <v>424</v>
      </c>
      <c r="K242" t="s">
        <v>424</v>
      </c>
      <c r="L242" t="s">
        <v>424</v>
      </c>
      <c r="M242" t="s">
        <v>424</v>
      </c>
      <c r="P242" t="s">
        <v>425</v>
      </c>
      <c r="R242" s="143">
        <v>44839</v>
      </c>
      <c r="S242" t="s">
        <v>101</v>
      </c>
      <c r="T242" t="s">
        <v>101</v>
      </c>
      <c r="U242" t="s">
        <v>102</v>
      </c>
      <c r="V242" s="144">
        <v>412159</v>
      </c>
      <c r="W242" s="145">
        <v>1</v>
      </c>
      <c r="X242" s="144">
        <v>412159</v>
      </c>
      <c r="AD242" s="144">
        <v>0</v>
      </c>
      <c r="AF242" s="144">
        <v>0</v>
      </c>
      <c r="AG242" s="144">
        <v>0</v>
      </c>
      <c r="AH242" s="144">
        <v>0</v>
      </c>
      <c r="AI242" s="144">
        <v>0</v>
      </c>
      <c r="AJ242" s="144">
        <v>0</v>
      </c>
      <c r="AK242" s="144">
        <v>0</v>
      </c>
      <c r="AL242" s="144">
        <v>0</v>
      </c>
      <c r="AM242" s="144">
        <v>0</v>
      </c>
      <c r="AN242" s="144">
        <v>0</v>
      </c>
      <c r="AO242" s="144">
        <v>0</v>
      </c>
      <c r="AP242" s="144">
        <v>0</v>
      </c>
      <c r="AQ242" s="144">
        <v>0</v>
      </c>
      <c r="AR242" s="144">
        <v>0</v>
      </c>
      <c r="AS242" s="144">
        <v>412159</v>
      </c>
    </row>
    <row r="243" spans="1:45" x14ac:dyDescent="0.25">
      <c r="A243">
        <v>178028</v>
      </c>
      <c r="B243">
        <v>0</v>
      </c>
      <c r="C243" t="s">
        <v>397</v>
      </c>
      <c r="D243" t="s">
        <v>365</v>
      </c>
      <c r="E243" t="s">
        <v>366</v>
      </c>
      <c r="F243" t="s">
        <v>397</v>
      </c>
      <c r="G243" t="s">
        <v>424</v>
      </c>
      <c r="H243" t="s">
        <v>424</v>
      </c>
      <c r="I243" t="s">
        <v>424</v>
      </c>
      <c r="J243" t="s">
        <v>424</v>
      </c>
      <c r="K243" t="s">
        <v>425</v>
      </c>
      <c r="L243" t="s">
        <v>424</v>
      </c>
      <c r="M243" t="s">
        <v>424</v>
      </c>
      <c r="P243" t="s">
        <v>425</v>
      </c>
      <c r="R243" s="143">
        <v>44867</v>
      </c>
      <c r="S243" s="143">
        <v>44813</v>
      </c>
      <c r="T243" s="143">
        <v>44813</v>
      </c>
      <c r="U243" t="s">
        <v>100</v>
      </c>
      <c r="V243" s="144">
        <v>715805.64</v>
      </c>
      <c r="W243" s="145">
        <v>0.87178097897041695</v>
      </c>
      <c r="X243" s="144">
        <v>821084.26</v>
      </c>
      <c r="Y243" s="144">
        <v>523729.9</v>
      </c>
      <c r="Z243" s="144">
        <v>0</v>
      </c>
      <c r="AA243" s="144">
        <v>197252</v>
      </c>
      <c r="AB243" s="144">
        <v>0</v>
      </c>
      <c r="AC243" s="144">
        <v>100102.36</v>
      </c>
      <c r="AD243" s="144">
        <v>821084.26</v>
      </c>
      <c r="AE243" s="144">
        <v>0</v>
      </c>
      <c r="AF243" s="144">
        <v>99410.31</v>
      </c>
      <c r="AG243" s="144">
        <v>0</v>
      </c>
      <c r="AH243" s="144">
        <v>47559.07</v>
      </c>
      <c r="AI243" s="144">
        <v>0</v>
      </c>
      <c r="AJ243" s="144">
        <v>22300.86</v>
      </c>
      <c r="AK243" s="144">
        <v>169270.24</v>
      </c>
      <c r="AL243" s="144">
        <v>0</v>
      </c>
      <c r="AM243" s="144">
        <v>0</v>
      </c>
      <c r="AN243" s="144">
        <v>0</v>
      </c>
      <c r="AO243" s="144">
        <v>0</v>
      </c>
      <c r="AP243" s="144">
        <v>0</v>
      </c>
      <c r="AQ243" s="144">
        <v>169270.24</v>
      </c>
      <c r="AR243" s="144">
        <v>0</v>
      </c>
      <c r="AS243" s="144">
        <v>651814.02</v>
      </c>
    </row>
    <row r="244" spans="1:45" x14ac:dyDescent="0.25">
      <c r="A244">
        <v>178040</v>
      </c>
      <c r="B244">
        <v>0</v>
      </c>
      <c r="C244" t="s">
        <v>240</v>
      </c>
      <c r="D244" t="s">
        <v>307</v>
      </c>
      <c r="E244" t="s">
        <v>398</v>
      </c>
      <c r="F244" t="s">
        <v>240</v>
      </c>
      <c r="G244" t="s">
        <v>425</v>
      </c>
      <c r="H244" t="s">
        <v>425</v>
      </c>
      <c r="I244" t="s">
        <v>425</v>
      </c>
      <c r="J244" t="s">
        <v>425</v>
      </c>
      <c r="K244" t="s">
        <v>424</v>
      </c>
      <c r="L244" t="s">
        <v>424</v>
      </c>
      <c r="M244" t="s">
        <v>424</v>
      </c>
      <c r="N244" t="s">
        <v>425</v>
      </c>
      <c r="O244">
        <v>171993</v>
      </c>
      <c r="P244" t="s">
        <v>425</v>
      </c>
      <c r="R244" s="143">
        <v>44831</v>
      </c>
      <c r="S244" s="143">
        <v>44754</v>
      </c>
      <c r="T244" s="143">
        <v>44750</v>
      </c>
      <c r="U244" t="s">
        <v>100</v>
      </c>
      <c r="V244" s="144">
        <v>770870.75</v>
      </c>
      <c r="W244" s="145">
        <v>0.74915991584056096</v>
      </c>
      <c r="X244" s="144">
        <v>1028980.24</v>
      </c>
      <c r="Y244" s="144">
        <v>903154.47</v>
      </c>
      <c r="Z244" s="144">
        <v>2999.99</v>
      </c>
      <c r="AA244" s="144">
        <v>29595.94</v>
      </c>
      <c r="AB244" s="144">
        <v>0</v>
      </c>
      <c r="AC244" s="144">
        <v>93229.84</v>
      </c>
      <c r="AD244" s="144">
        <v>1028980.24</v>
      </c>
      <c r="AE244" s="144">
        <v>0</v>
      </c>
      <c r="AF244" s="144">
        <v>419837.36</v>
      </c>
      <c r="AG244" s="144">
        <v>5314.87</v>
      </c>
      <c r="AH244" s="144">
        <v>42192.29</v>
      </c>
      <c r="AI244" s="144">
        <v>0</v>
      </c>
      <c r="AJ244" s="144">
        <v>45056.2</v>
      </c>
      <c r="AK244" s="144">
        <v>512400.72</v>
      </c>
      <c r="AL244" s="144">
        <v>117115.12</v>
      </c>
      <c r="AM244" s="144">
        <v>113959.5</v>
      </c>
      <c r="AN244" s="144">
        <v>225666.3</v>
      </c>
      <c r="AO244" s="144">
        <v>55659.8</v>
      </c>
      <c r="AP244" s="144">
        <v>0</v>
      </c>
      <c r="AQ244" s="144">
        <v>0</v>
      </c>
      <c r="AR244" s="144">
        <v>0</v>
      </c>
      <c r="AS244" s="144">
        <v>516579.52</v>
      </c>
    </row>
    <row r="245" spans="1:45" x14ac:dyDescent="0.25">
      <c r="A245">
        <v>178057</v>
      </c>
      <c r="B245">
        <v>0</v>
      </c>
      <c r="C245" t="s">
        <v>399</v>
      </c>
      <c r="D245" t="s">
        <v>365</v>
      </c>
      <c r="E245" t="s">
        <v>366</v>
      </c>
      <c r="F245" t="s">
        <v>399</v>
      </c>
      <c r="G245" t="s">
        <v>425</v>
      </c>
      <c r="H245" t="s">
        <v>425</v>
      </c>
      <c r="I245" t="s">
        <v>425</v>
      </c>
      <c r="J245" t="s">
        <v>425</v>
      </c>
      <c r="K245" t="s">
        <v>424</v>
      </c>
      <c r="L245" t="s">
        <v>424</v>
      </c>
      <c r="M245" t="s">
        <v>424</v>
      </c>
      <c r="P245" t="s">
        <v>425</v>
      </c>
      <c r="R245" s="143">
        <v>44839</v>
      </c>
      <c r="S245" s="143">
        <v>44819</v>
      </c>
      <c r="T245" s="143">
        <v>44818</v>
      </c>
      <c r="U245" t="s">
        <v>100</v>
      </c>
      <c r="V245" s="144">
        <v>5010125</v>
      </c>
      <c r="W245" s="145">
        <v>1</v>
      </c>
      <c r="X245" s="144">
        <v>5010125</v>
      </c>
      <c r="Y245" s="144">
        <v>2480100</v>
      </c>
      <c r="Z245" s="144">
        <v>0</v>
      </c>
      <c r="AA245" s="144">
        <v>2530025</v>
      </c>
      <c r="AB245" s="144">
        <v>0</v>
      </c>
      <c r="AC245" s="144">
        <v>0</v>
      </c>
      <c r="AD245" s="144">
        <v>5010125</v>
      </c>
      <c r="AE245" s="144">
        <v>0</v>
      </c>
      <c r="AF245" s="144">
        <v>624831.59</v>
      </c>
      <c r="AG245" s="144">
        <v>0</v>
      </c>
      <c r="AH245" s="144">
        <v>63130.34</v>
      </c>
      <c r="AI245" s="144">
        <v>0</v>
      </c>
      <c r="AJ245" s="144">
        <v>0</v>
      </c>
      <c r="AK245" s="144">
        <v>687961.93</v>
      </c>
      <c r="AL245" s="144">
        <v>116166.05</v>
      </c>
      <c r="AM245" s="144">
        <v>162873.07999999999</v>
      </c>
      <c r="AN245" s="144">
        <v>249823.94</v>
      </c>
      <c r="AO245" s="144">
        <v>159098.85999999999</v>
      </c>
      <c r="AP245" s="144">
        <v>0</v>
      </c>
      <c r="AQ245" s="144">
        <v>0</v>
      </c>
      <c r="AR245" s="144">
        <v>0</v>
      </c>
      <c r="AS245" s="144">
        <v>4322163.07</v>
      </c>
    </row>
  </sheetData>
  <sortState xmlns:xlrd2="http://schemas.microsoft.com/office/spreadsheetml/2017/richdata2" ref="A2:AS245">
    <sortCondition ref="A2:A245"/>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12A50-F309-49D8-97EA-342A78DC4815}">
  <sheetPr codeName="Sheet4"/>
  <dimension ref="A1:AH28"/>
  <sheetViews>
    <sheetView zoomScaleNormal="100" workbookViewId="0">
      <selection activeCell="B11" sqref="B11"/>
    </sheetView>
  </sheetViews>
  <sheetFormatPr defaultRowHeight="15" x14ac:dyDescent="0.25"/>
  <cols>
    <col min="1" max="1" width="47.85546875" bestFit="1" customWidth="1"/>
    <col min="2" max="2" width="19.140625" bestFit="1" customWidth="1"/>
    <col min="3" max="3" width="25.42578125" bestFit="1" customWidth="1"/>
    <col min="4" max="4" width="18.140625" bestFit="1" customWidth="1"/>
    <col min="5" max="5" width="15.85546875" bestFit="1" customWidth="1"/>
    <col min="6" max="6" width="22.140625" bestFit="1" customWidth="1"/>
    <col min="7" max="7" width="26.42578125" bestFit="1" customWidth="1"/>
    <col min="8" max="8" width="19.5703125" bestFit="1" customWidth="1"/>
    <col min="9" max="9" width="19.5703125" customWidth="1"/>
    <col min="10" max="10" width="23.42578125" bestFit="1" customWidth="1"/>
    <col min="11" max="12" width="24.42578125" customWidth="1"/>
    <col min="13" max="13" width="17.42578125" customWidth="1"/>
    <col min="14" max="14" width="25.42578125" customWidth="1"/>
    <col min="15" max="15" width="20.140625" customWidth="1"/>
    <col min="16" max="16" width="16.140625" customWidth="1"/>
    <col min="17" max="17" width="16.85546875" bestFit="1" customWidth="1"/>
    <col min="18" max="19" width="15.140625" bestFit="1" customWidth="1"/>
    <col min="20" max="20" width="15.140625" customWidth="1"/>
    <col min="21" max="22" width="18" customWidth="1"/>
    <col min="23" max="23" width="30.42578125" customWidth="1"/>
    <col min="24" max="25" width="18" customWidth="1"/>
    <col min="26" max="26" width="13.5703125" customWidth="1"/>
    <col min="27" max="28" width="15.85546875" customWidth="1"/>
    <col min="29" max="29" width="18" customWidth="1"/>
    <col min="30" max="30" width="14.85546875" customWidth="1"/>
    <col min="31" max="31" width="9.42578125" bestFit="1" customWidth="1"/>
  </cols>
  <sheetData>
    <row r="1" spans="1:34" ht="15.75" thickBot="1" x14ac:dyDescent="0.3"/>
    <row r="2" spans="1:34" ht="15.75" thickBot="1" x14ac:dyDescent="0.3">
      <c r="A2" s="2">
        <v>2023</v>
      </c>
    </row>
    <row r="3" spans="1:34" ht="15.75" thickBot="1" x14ac:dyDescent="0.3">
      <c r="A3" s="3"/>
    </row>
    <row r="4" spans="1:34" ht="15.75" thickBot="1" x14ac:dyDescent="0.3"/>
    <row r="5" spans="1:34" ht="15.75" thickBot="1" x14ac:dyDescent="0.3">
      <c r="A5" s="185" t="s">
        <v>400</v>
      </c>
      <c r="B5" s="182"/>
      <c r="C5" s="182"/>
      <c r="D5" s="186"/>
      <c r="E5" s="184" t="s">
        <v>401</v>
      </c>
      <c r="F5" s="182"/>
      <c r="G5" s="182"/>
      <c r="H5" s="182"/>
      <c r="I5" s="183"/>
      <c r="J5" s="184" t="s">
        <v>402</v>
      </c>
      <c r="K5" s="182"/>
      <c r="L5" s="182"/>
      <c r="M5" s="182"/>
      <c r="N5" s="182"/>
      <c r="O5" s="182"/>
      <c r="P5" s="182"/>
      <c r="Q5" s="187" t="s">
        <v>403</v>
      </c>
      <c r="R5" s="187"/>
      <c r="S5" s="187"/>
      <c r="T5" s="187"/>
      <c r="U5" s="187"/>
      <c r="V5" s="187"/>
      <c r="W5" s="187"/>
      <c r="X5" s="187"/>
      <c r="Y5" s="187"/>
      <c r="Z5" s="187"/>
      <c r="AA5" s="187"/>
      <c r="AB5" s="187"/>
      <c r="AC5" s="187"/>
      <c r="AD5" s="187"/>
      <c r="AE5" s="187"/>
      <c r="AF5" s="182" t="s">
        <v>404</v>
      </c>
      <c r="AG5" s="182"/>
      <c r="AH5" s="183"/>
    </row>
    <row r="6" spans="1:34" ht="95.25" thickBot="1" x14ac:dyDescent="0.3">
      <c r="A6" s="15" t="s">
        <v>61</v>
      </c>
      <c r="B6" s="16" t="s">
        <v>405</v>
      </c>
      <c r="C6" s="15" t="s">
        <v>406</v>
      </c>
      <c r="D6" s="16" t="s">
        <v>407</v>
      </c>
      <c r="E6" s="15" t="s">
        <v>23</v>
      </c>
      <c r="F6" s="16" t="s">
        <v>26</v>
      </c>
      <c r="G6" s="17" t="s">
        <v>28</v>
      </c>
      <c r="H6" s="18" t="s">
        <v>30</v>
      </c>
      <c r="I6" s="18" t="s">
        <v>408</v>
      </c>
      <c r="J6" s="18" t="s">
        <v>37</v>
      </c>
      <c r="K6" s="18" t="s">
        <v>38</v>
      </c>
      <c r="L6" s="18" t="s">
        <v>39</v>
      </c>
      <c r="M6" s="18" t="s">
        <v>66</v>
      </c>
      <c r="N6" s="18" t="s">
        <v>41</v>
      </c>
      <c r="O6" s="18" t="s">
        <v>43</v>
      </c>
      <c r="P6" s="18" t="s">
        <v>67</v>
      </c>
      <c r="Q6" s="141" t="s">
        <v>409</v>
      </c>
      <c r="R6" s="141" t="s">
        <v>410</v>
      </c>
      <c r="S6" s="141" t="s">
        <v>411</v>
      </c>
      <c r="T6" s="141" t="s">
        <v>412</v>
      </c>
      <c r="U6" s="141" t="s">
        <v>413</v>
      </c>
      <c r="V6" s="141" t="s">
        <v>414</v>
      </c>
      <c r="W6" s="19" t="s">
        <v>415</v>
      </c>
      <c r="X6" s="19" t="s">
        <v>416</v>
      </c>
      <c r="Y6" s="20" t="s">
        <v>417</v>
      </c>
      <c r="Z6" s="20" t="s">
        <v>418</v>
      </c>
      <c r="AA6" s="20" t="s">
        <v>419</v>
      </c>
      <c r="AB6" s="20" t="s">
        <v>420</v>
      </c>
      <c r="AC6" s="139" t="s">
        <v>448</v>
      </c>
      <c r="AD6" s="139" t="s">
        <v>449</v>
      </c>
      <c r="AE6" s="139" t="s">
        <v>450</v>
      </c>
      <c r="AF6" s="18" t="s">
        <v>421</v>
      </c>
      <c r="AG6" s="18" t="s">
        <v>422</v>
      </c>
      <c r="AH6" s="18" t="s">
        <v>423</v>
      </c>
    </row>
    <row r="7" spans="1:34" ht="15.75" thickBot="1" x14ac:dyDescent="0.3">
      <c r="A7" s="51" t="str">
        <f>'Expenditure Report'!D8</f>
        <v/>
      </c>
      <c r="B7" s="51" t="str">
        <f>'Expenditure Report'!D9</f>
        <v/>
      </c>
      <c r="C7" s="14">
        <f>'Expenditure Report'!D6</f>
        <v>0</v>
      </c>
      <c r="D7" s="42">
        <v>45382</v>
      </c>
      <c r="E7" s="43">
        <f>'Expenditure Report'!G13</f>
        <v>0</v>
      </c>
      <c r="F7" s="44">
        <f>'Expenditure Report'!G14</f>
        <v>0</v>
      </c>
      <c r="G7" s="45">
        <f>'Expenditure Report'!G15</f>
        <v>0</v>
      </c>
      <c r="H7" s="45">
        <f>'Expenditure Report'!G16</f>
        <v>0</v>
      </c>
      <c r="I7" s="45">
        <f>'Expenditure Report'!G17</f>
        <v>0</v>
      </c>
      <c r="J7" s="43">
        <f>'Expenditure Report'!D22</f>
        <v>0</v>
      </c>
      <c r="K7" s="43">
        <f>'Expenditure Report'!D23</f>
        <v>0</v>
      </c>
      <c r="L7" s="43">
        <f>'Expenditure Report'!D24</f>
        <v>0</v>
      </c>
      <c r="M7" s="43">
        <f>'Expenditure Report'!D25</f>
        <v>0</v>
      </c>
      <c r="N7" s="43">
        <f>'Expenditure Report'!D26</f>
        <v>0</v>
      </c>
      <c r="O7" s="43">
        <f>'Expenditure Report'!D27</f>
        <v>0</v>
      </c>
      <c r="P7" s="43">
        <f>'Expenditure Report'!D28</f>
        <v>0</v>
      </c>
      <c r="Q7" s="14">
        <f>Narrative!C7</f>
        <v>0</v>
      </c>
      <c r="R7" s="14">
        <f>Narrative!C8</f>
        <v>0</v>
      </c>
      <c r="S7" s="14">
        <f>Narrative!C9</f>
        <v>0</v>
      </c>
      <c r="T7" s="14">
        <f>Narrative!C10</f>
        <v>0</v>
      </c>
      <c r="U7" s="14">
        <f>Narrative!C11</f>
        <v>0</v>
      </c>
      <c r="V7" s="14">
        <f>Narrative!C14</f>
        <v>0</v>
      </c>
      <c r="W7" s="14">
        <f>Narrative!C15</f>
        <v>0</v>
      </c>
      <c r="X7" s="14">
        <f>Narrative!C16</f>
        <v>0</v>
      </c>
      <c r="Y7" s="14">
        <f>Narrative!C17</f>
        <v>0</v>
      </c>
      <c r="Z7" s="14">
        <f>Narrative!C18</f>
        <v>0</v>
      </c>
      <c r="AA7" s="14">
        <f>Narrative!C19</f>
        <v>0</v>
      </c>
      <c r="AB7" s="14">
        <f>Narrative!C20</f>
        <v>0</v>
      </c>
      <c r="AC7" s="140">
        <f>Narrative!F7</f>
        <v>0</v>
      </c>
      <c r="AD7" s="140">
        <f>Narrative!F14</f>
        <v>0</v>
      </c>
      <c r="AE7" s="140">
        <f>Narrative!F15</f>
        <v>0</v>
      </c>
      <c r="AF7" s="14">
        <f>Certification!C11</f>
        <v>0</v>
      </c>
      <c r="AG7" s="14">
        <f>Certification!C14</f>
        <v>0</v>
      </c>
      <c r="AH7" s="42">
        <f>Certification!C18</f>
        <v>0</v>
      </c>
    </row>
    <row r="10" spans="1:34" x14ac:dyDescent="0.25">
      <c r="A10" s="138" t="s">
        <v>430</v>
      </c>
      <c r="B10" s="137" t="s">
        <v>451</v>
      </c>
    </row>
    <row r="11" spans="1:34" x14ac:dyDescent="0.25">
      <c r="A11" s="138" t="s">
        <v>437</v>
      </c>
      <c r="B11" s="137">
        <v>20240630</v>
      </c>
    </row>
    <row r="19" spans="1:1" ht="15.75" thickBot="1" x14ac:dyDescent="0.3"/>
    <row r="20" spans="1:1" ht="15.75" thickBot="1" x14ac:dyDescent="0.3">
      <c r="A20" s="46"/>
    </row>
    <row r="21" spans="1:1" ht="15.75" thickBot="1" x14ac:dyDescent="0.3">
      <c r="A21" s="8"/>
    </row>
    <row r="22" spans="1:1" ht="15.75" thickBot="1" x14ac:dyDescent="0.3">
      <c r="A22" s="8"/>
    </row>
    <row r="23" spans="1:1" ht="15.75" thickBot="1" x14ac:dyDescent="0.3">
      <c r="A23" s="8"/>
    </row>
    <row r="24" spans="1:1" ht="15.75" thickBot="1" x14ac:dyDescent="0.3">
      <c r="A24" s="8"/>
    </row>
    <row r="25" spans="1:1" ht="15.75" thickBot="1" x14ac:dyDescent="0.3">
      <c r="A25" s="8"/>
    </row>
    <row r="26" spans="1:1" ht="15.75" thickBot="1" x14ac:dyDescent="0.3">
      <c r="A26" s="8"/>
    </row>
    <row r="27" spans="1:1" ht="15.75" thickBot="1" x14ac:dyDescent="0.3">
      <c r="A27" s="8"/>
    </row>
    <row r="28" spans="1:1" ht="15.75" thickBot="1" x14ac:dyDescent="0.3">
      <c r="A28" s="8"/>
    </row>
  </sheetData>
  <mergeCells count="5">
    <mergeCell ref="AF5:AH5"/>
    <mergeCell ref="J5:P5"/>
    <mergeCell ref="A5:D5"/>
    <mergeCell ref="E5:I5"/>
    <mergeCell ref="Q5:AE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ACategory xmlns="59da1016-2a1b-4f8a-9768-d7a4932f6f16" xsi:nil="true"/>
    <Program xmlns="f6f59e2a-72cf-4e98-8507-d5f2b131d468" xsi:nil="true"/>
    <Category xmlns="f6f59e2a-72cf-4e98-8507-d5f2b131d468" xsi:nil="true"/>
    <DocumentExpirationDate xmlns="59da1016-2a1b-4f8a-9768-d7a4932f6f16" xsi:nil="true"/>
    <Meeting xmlns="f6f59e2a-72cf-4e98-8507-d5f2b131d468" xsi:nil="true"/>
    <Click_x0020_to_x0020_Exclude_x0020_from_x0020_Webpart_x0020_List xmlns="f6f59e2a-72cf-4e98-8507-d5f2b131d468">false</Click_x0020_to_x0020_Exclude_x0020_from_x0020_Webpart_x0020_List>
    <Location xmlns="f6f59e2a-72cf-4e98-8507-d5f2b131d468"/>
    <IATopic xmlns="59da1016-2a1b-4f8a-9768-d7a4932f6f16" xsi:nil="true"/>
    <URL xmlns="http://schemas.microsoft.com/sharepoint/v3">
      <Url>https://www.oregon.gov/oha/HSD/AMH/docs/M110-Q8-Expenditure-Report.xlsx</Url>
      <Description>Measure 110 Expenditure Report Template</Description>
    </URL>
    <IASubtopic xmlns="59da1016-2a1b-4f8a-9768-d7a4932f6f16" xsi:nil="true"/>
    <Metadata xmlns="f6f59e2a-72cf-4e98-8507-d5f2b131d468" xsi:nil="true"/>
    <RoutingRuleDescription xmlns="http://schemas.microsoft.com/sharepoint/v3">Measure 110 Expenditure Report Template</RoutingRuleDescription>
    <Meta_x0020_Keywords xmlns="f6f59e2a-72cf-4e98-8507-d5f2b131d468" xsi:nil="true"/>
    <Applies_x0020_to xmlns="f6f59e2a-72cf-4e98-8507-d5f2b131d468"/>
    <Issue_x0020_Date xmlns="f6f59e2a-72cf-4e98-8507-d5f2b131d468" xsi:nil="true"/>
    <Meta_x0020_Description xmlns="f6f59e2a-72cf-4e98-8507-d5f2b131d468" xsi:nil="true"/>
  </documentManagement>
</p:properties>
</file>

<file path=customXml/item3.xml>��< ? x m l   v e r s i o n = " 1 . 0 "   e n c o d i n g = " u t f - 1 6 " ? > < D a t a M a s h u p   x m l n s = " h t t p : / / s c h e m a s . m i c r o s o f t . c o m / D a t a M a s h u p " > A A A A A B Q D A A B Q S w M E F A A C A A g A T F N 8 V 2 / 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T F N 8 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x T f F c o i k e 4 D g A A A B E A A A A T A B w A R m 9 y b X V s Y X M v U 2 V j d G l v b j E u b S C i G A A o o B Q A A A A A A A A A A A A A A A A A A A A A A A A A A A A r T k 0 u y c z P U w i G 0 I b W A F B L A Q I t A B Q A A g A I A E x T f F d v / H M r p A A A A P Y A A A A S A A A A A A A A A A A A A A A A A A A A A A B D b 2 5 m a W c v U G F j a 2 F n Z S 5 4 b W x Q S w E C L Q A U A A I A C A B M U 3 x X D 8 r p q 6 Q A A A D p A A A A E w A A A A A A A A A A A A A A A A D w A A A A W 0 N v b n R l b n R f V H l w Z X N d L n h t b F B L A Q I t A B Q A A g A I A E x T f F 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V 1 c Q K m H P o T Z g Z u U U A / u 5 c A A A A A A I A A A A A A A N m A A D A A A A A E A A A A O k U 8 D 0 3 y v 1 K 5 D b b P n R D V h I A A A A A B I A A A K A A A A A Q A A A A g 3 G 5 a F 1 a q u S I r Z z Q R B u X D l A A A A A e Y v w m D b O 0 n 1 z 8 p J g k j 3 N a 0 2 S x r w f C A R i z G X A 2 o L d X w h 5 c V b a 0 A 0 5 / e q V R O S P z A i K F t + a 0 8 L h W d E O X q p 3 g P c 5 D d a 4 e W R v K t 6 y k v w n 2 G l 1 i c h Q A A A A P F 8 a Y 0 A i A p K V x 5 W x v y O g 3 h b p a 0 A = = < / 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43236BED640FB4581DBE523032E26F0" ma:contentTypeVersion="40" ma:contentTypeDescription="Create a new document." ma:contentTypeScope="" ma:versionID="c0bf687c0930eff9fcda6392e513b30a">
  <xsd:schema xmlns:xsd="http://www.w3.org/2001/XMLSchema" xmlns:xs="http://www.w3.org/2001/XMLSchema" xmlns:p="http://schemas.microsoft.com/office/2006/metadata/properties" xmlns:ns1="f6f59e2a-72cf-4e98-8507-d5f2b131d468" xmlns:ns2="http://schemas.microsoft.com/sharepoint/v3" xmlns:ns3="59da1016-2a1b-4f8a-9768-d7a4932f6f16" targetNamespace="http://schemas.microsoft.com/office/2006/metadata/properties" ma:root="true" ma:fieldsID="48f41e87b46b6f3320b9a6cd036397ef" ns1:_="" ns2:_="" ns3:_="">
    <xsd:import namespace="f6f59e2a-72cf-4e98-8507-d5f2b131d468"/>
    <xsd:import namespace="http://schemas.microsoft.com/sharepoint/v3"/>
    <xsd:import namespace="59da1016-2a1b-4f8a-9768-d7a4932f6f16"/>
    <xsd:element name="properties">
      <xsd:complexType>
        <xsd:sequence>
          <xsd:element name="documentManagement">
            <xsd:complexType>
              <xsd:all>
                <xsd:element ref="ns1:Issue_x0020_Date" minOccurs="0"/>
                <xsd:element ref="ns1:Applies_x0020_to" minOccurs="0"/>
                <xsd:element ref="ns1:Category" minOccurs="0"/>
                <xsd:element ref="ns1:Location" minOccurs="0"/>
                <xsd:element ref="ns3:DocumentExpirationDate" minOccurs="0"/>
                <xsd:element ref="ns1:Click_x0020_to_x0020_Exclude_x0020_from_x0020_Webpart_x0020_List" minOccurs="0"/>
                <xsd:element ref="ns2:RoutingRuleDescription" minOccurs="0"/>
                <xsd:element ref="ns3:IACategory" minOccurs="0"/>
                <xsd:element ref="ns2:URL" minOccurs="0"/>
                <xsd:element ref="ns3:IATopic" minOccurs="0"/>
                <xsd:element ref="ns3:IASubtopic" minOccurs="0"/>
                <xsd:element ref="ns1:Meta_x0020_Description" minOccurs="0"/>
                <xsd:element ref="ns1:Metadata" minOccurs="0"/>
                <xsd:element ref="ns1:Meta_x0020_Keywords" minOccurs="0"/>
                <xsd:element ref="ns3:SharedWithUsers" minOccurs="0"/>
                <xsd:element ref="ns1:Program" minOccurs="0"/>
                <xsd:element ref="ns1:Meet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59e2a-72cf-4e98-8507-d5f2b131d468" elementFormDefault="qualified">
    <xsd:import namespace="http://schemas.microsoft.com/office/2006/documentManagement/types"/>
    <xsd:import namespace="http://schemas.microsoft.com/office/infopath/2007/PartnerControls"/>
    <xsd:element name="Issue_x0020_Date" ma:index="0" nillable="true" ma:displayName="Issue date" ma:format="DateOnly" ma:internalName="Issue_x0020_Date" ma:readOnly="false">
      <xsd:simpleType>
        <xsd:restriction base="dms:DateTime"/>
      </xsd:simpleType>
    </xsd:element>
    <xsd:element name="Applies_x0020_to" ma:index="3" nillable="true" ma:displayName="Applies to" ma:description="For provider updates: Choose the provider type(s) the update applies to." ma:internalName="Applies_x0020_to" ma:readOnly="false">
      <xsd:complexType>
        <xsd:complexContent>
          <xsd:extension base="dms:MultiChoiceFillIn">
            <xsd:sequence>
              <xsd:element name="Value" maxOccurs="unbounded" minOccurs="0" nillable="true">
                <xsd:simpleType>
                  <xsd:union memberTypes="dms:Text">
                    <xsd:simpleType>
                      <xsd:restriction base="dms:Choice">
                        <xsd:enumeration value="All Behavioral Health Providers"/>
                        <xsd:enumeration value="All interested parties"/>
                        <xsd:enumeration value="Adult Foster Homes"/>
                        <xsd:enumeration value="Community-Based Organizations"/>
                        <xsd:enumeration value="Community Mental Health Programs"/>
                        <xsd:enumeration value="Licensed Residential Programs"/>
                        <xsd:enumeration value="Peer-Run Organizations"/>
                        <xsd:enumeration value="Peer Support Specialists"/>
                        <xsd:enumeration value="Personal Support Workers"/>
                        <xsd:enumeration value="Recovery Support Programs"/>
                        <xsd:enumeration value="Residential Treatment Facilities"/>
                        <xsd:enumeration value="Residential Treatment Homes"/>
                        <xsd:enumeration value="Secure Residential Treatment Facilities"/>
                        <xsd:enumeration value="Young Adults in Transition Programs"/>
                      </xsd:restriction>
                    </xsd:simpleType>
                  </xsd:union>
                </xsd:simpleType>
              </xsd:element>
            </xsd:sequence>
          </xsd:extension>
        </xsd:complexContent>
      </xsd:complexType>
    </xsd:element>
    <xsd:element name="Category" ma:index="4" nillable="true" ma:displayName="Category" ma:format="Dropdown" ma:internalName="Category" ma:readOnly="false">
      <xsd:simpleType>
        <xsd:restriction base="dms:Choice">
          <xsd:enumeration value="Brief Annual Screen"/>
          <xsd:enumeration value="Full Screen - Adolescents"/>
          <xsd:enumeration value="Full Screen - Adults"/>
          <xsd:enumeration value="Children - Adolescents"/>
          <xsd:enumeration value="Native American Population"/>
          <xsd:enumeration value="African-American Population"/>
          <xsd:enumeration value="Latino Population"/>
          <xsd:enumeration value="Approved Tribal Program"/>
          <xsd:enumeration value="Fidelity Scale"/>
          <xsd:enumeration value="Joint Interim Judiciary Committee"/>
          <xsd:enumeration value="Criminal Justice"/>
          <xsd:enumeration value="Reference Document"/>
        </xsd:restriction>
      </xsd:simpleType>
    </xsd:element>
    <xsd:element name="Location" ma:index="5" nillable="true" ma:displayName="Location" ma:description="Choose the page(s) this document should live on." ma:internalName="Location" ma:readOnly="false">
      <xsd:complexType>
        <xsd:complexContent>
          <xsd:extension base="dms:MultiChoice">
            <xsd:sequence>
              <xsd:element name="Value" maxOccurs="unbounded" minOccurs="0" nillable="true">
                <xsd:simpleType>
                  <xsd:restriction base="dms:Choice">
                    <xsd:enumeration value="Affordable Housing"/>
                    <xsd:enumeration value="Behavioral Health Mapping"/>
                    <xsd:enumeration value="Choice Model"/>
                    <xsd:enumeration value="Co-Occurring Disorders"/>
                    <xsd:enumeration value="Diversion Services"/>
                    <xsd:enumeration value="Evidence-Based Practices"/>
                    <xsd:enumeration value="Medication-Assisted Treatment"/>
                    <xsd:enumeration value="OCAC"/>
                    <xsd:enumeration value="PASRR"/>
                    <xsd:enumeration value="Provider Updates"/>
                    <xsd:enumeration value="Reporting Requirements"/>
                    <xsd:enumeration value="SBIRT"/>
                    <xsd:enumeration value="SBIRT Tools"/>
                    <xsd:enumeration value="Other"/>
                  </xsd:restriction>
                </xsd:simpleType>
              </xsd:element>
            </xsd:sequence>
          </xsd:extension>
        </xsd:complexContent>
      </xsd:complexType>
    </xsd:element>
    <xsd:element name="Click_x0020_to_x0020_Exclude_x0020_from_x0020_Webpart_x0020_List" ma:index="7" nillable="true" ma:displayName="Click to Exclude from Webpart List" ma:default="0" ma:description="Check yes if this document is a stand-alone document on the page." ma:internalName="Click_x0020_to_x0020_Exclude_x0020_from_x0020_Webpart_x0020_List" ma:readOnly="false">
      <xsd:simpleType>
        <xsd:restriction base="dms:Boolean"/>
      </xsd:simpleType>
    </xsd:element>
    <xsd:element name="Meta_x0020_Description" ma:index="19" nillable="true" ma:displayName="Meta Description" ma:hidden="true" ma:internalName="Meta_x0020_Description" ma:readOnly="false">
      <xsd:simpleType>
        <xsd:restriction base="dms:Text"/>
      </xsd:simpleType>
    </xsd:element>
    <xsd:element name="Metadata" ma:index="20" nillable="true" ma:displayName="Metadata" ma:hidden="true" ma:internalName="Metadata" ma:readOnly="false">
      <xsd:simpleType>
        <xsd:restriction base="dms:Note"/>
      </xsd:simpleType>
    </xsd:element>
    <xsd:element name="Meta_x0020_Keywords" ma:index="22" nillable="true" ma:displayName="Meta Keywords" ma:hidden="true" ma:internalName="Meta_x0020_Keywords" ma:readOnly="false">
      <xsd:simpleType>
        <xsd:restriction base="dms:Text"/>
      </xsd:simpleType>
    </xsd:element>
    <xsd:element name="Program" ma:index="25" nillable="true" ma:displayName="Program" ma:format="Dropdown" ma:internalName="Program">
      <xsd:simpleType>
        <xsd:restriction base="dms:Choice">
          <xsd:enumeration value="Aid and Assist"/>
          <xsd:enumeration value="Crisis Intervention Team Center of Excellence"/>
          <xsd:enumeration value="Jail Diversion"/>
        </xsd:restriction>
      </xsd:simpleType>
    </xsd:element>
    <xsd:element name="Meeting" ma:index="26" nillable="true" ma:displayName="Meeting" ma:list="{6ab41728-c798-41a4-b4e9-58677857ed59}" ma:internalName="Meeting" ma:showField="Meeting_x0020_Lookup_x0020_Refer">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nillable="true" ma:displayName="Description" ma:description="" ma:internalName="RoutingRuleDescription" ma:readOnly="false">
      <xsd:simpleType>
        <xsd:restriction base="dms:Text">
          <xsd:maxLength value="255"/>
        </xsd:restriction>
      </xsd:simpleType>
    </xsd:element>
    <xsd:element name="URL" ma:index="16" nillable="true" ma:displayName="URL" ma:format="Hyperlink" ma:internalName="URL"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9da1016-2a1b-4f8a-9768-d7a4932f6f16" elementFormDefault="qualified">
    <xsd:import namespace="http://schemas.microsoft.com/office/2006/documentManagement/types"/>
    <xsd:import namespace="http://schemas.microsoft.com/office/infopath/2007/PartnerControls"/>
    <xsd:element name="DocumentExpirationDate" ma:index="6" nillable="true" ma:displayName="Document Expiration Date" ma:format="DateOnly" ma:internalName="DocumentExpirationDate" ma:readOnly="false">
      <xsd:simpleType>
        <xsd:restriction base="dms:DateTime"/>
      </xsd:simpleType>
    </xsd:element>
    <xsd:element name="IACategory" ma:index="15" nillable="true" ma:displayName="IA Category" ma:format="Dropdown" ma:hidden="true" ma:internalName="IACategory" ma:readOnly="false">
      <xsd:simpleType>
        <xsd:restriction base="dms:Choice">
          <xsd:enumeration value="About OHA"/>
          <xsd:enumeration value="Programs and Services"/>
          <xsd:enumeration value="Oregon Health Plan"/>
          <xsd:enumeration value="Health System Reform"/>
          <xsd:enumeration value="Licenses and Certificates"/>
          <xsd:enumeration value="Public Health"/>
        </xsd:restriction>
      </xsd:simpleType>
    </xsd:element>
    <xsd:element name="IATopic" ma:index="17" nillable="true" ma:displayName="IA Topic" ma:format="Dropdown" ma:hidden="true" ma:internalName="IATopic" ma:readOnly="false">
      <xsd:simpleType>
        <xsd:restriction base="dms:Choice">
          <xsd:enumeration value="About OHA - Agency Communications"/>
          <xsd:enumeration value="About OHA - Budget"/>
          <xsd:enumeration value="About OHA - Contacts"/>
          <xsd:enumeration value="About OHA - Grants &amp; Contracts"/>
          <xsd:enumeration value="About OHA - Jobs &amp; Employment"/>
          <xsd:enumeration value="About OHA - Organization"/>
          <xsd:enumeration value="About OHA - Policies"/>
          <xsd:enumeration value="About OHA - Public Meetings"/>
          <xsd:enumeration value="About OHA - Public Records"/>
          <xsd:enumeration value="About OHA - Questions &amp; Comments"/>
          <xsd:enumeration value="About OHA - Reports &amp; Data"/>
          <xsd:enumeration value="About OHA - Rulemaking"/>
          <xsd:enumeration value="Programs and Services - Behavioral Health"/>
          <xsd:enumeration value="Programs and Services - Contacts"/>
          <xsd:enumeration value="Programs and Services - Coordinated Care"/>
          <xsd:enumeration value="Programs and Services - Disease"/>
          <xsd:enumeration value="Programs and Services - Environment"/>
          <xsd:enumeration value="Programs and Services - Health Resources"/>
          <xsd:enumeration value="Programs and Services - OEBB"/>
          <xsd:enumeration value="Programs and Services - Oregon Health Plan"/>
          <xsd:enumeration value="Programs and Services - Oregon State Hospital"/>
          <xsd:enumeration value="Programs and Services - PEBB"/>
          <xsd:enumeration value="Programs and Services - Pharmacy"/>
          <xsd:enumeration value="Programs and Services - Prevention"/>
          <xsd:enumeration value="Programs and Services - Safety"/>
          <xsd:enumeration value="Oregon Health Plan - Agency Communications"/>
          <xsd:enumeration value="Oregon Health Plan - Benefits"/>
          <xsd:enumeration value="Oregon Health Plan - Contacts"/>
          <xsd:enumeration value="Oregon Health Plan - Coordinated Care"/>
          <xsd:enumeration value="Oregon Health Plan - Grants &amp; Contracts"/>
          <xsd:enumeration value="Oregon Health Plan - Health Resources"/>
          <xsd:enumeration value="Oregon Health Plan - Policies"/>
          <xsd:enumeration value="Oregon Health Plan - Providers and Partners"/>
          <xsd:enumeration value="Oregon Health Plan - Public Meetings"/>
          <xsd:enumeration value="Oregon Health Plan - Questions &amp; Comments"/>
          <xsd:enumeration value="Oregon Health Plan - Rule Making"/>
          <xsd:enumeration value="Health System Reform - Agency Communications"/>
          <xsd:enumeration value="Health System Reform - Coordinated Care"/>
          <xsd:enumeration value="Health System Reform - Public Meetings"/>
          <xsd:enumeration value="Health System Reform - Questions &amp; Comments"/>
          <xsd:enumeration value="Health System Reform - Reports &amp; Data"/>
          <xsd:enumeration value="Licenses and Certificates - Certificates"/>
          <xsd:enumeration value="Licenses and Certificates - Contacts"/>
          <xsd:enumeration value="Licenses and Certificates - Licenses"/>
          <xsd:enumeration value="Licenses and Certificates - Vital Records"/>
          <xsd:enumeration value="Public Health - Agency Communications"/>
          <xsd:enumeration value="Public Health - Contacts"/>
          <xsd:enumeration value="Public Health - Disease"/>
          <xsd:enumeration value="Public Health - Environment"/>
          <xsd:enumeration value="Public Health - Health Resources"/>
          <xsd:enumeration value="Public Health - Questions &amp; Comments"/>
          <xsd:enumeration value="Public Health - Prevention"/>
          <xsd:enumeration value="Public Health - Providers and Partners"/>
          <xsd:enumeration value="Public Health - Reports &amp; Data"/>
          <xsd:enumeration value="Public Health - Safety"/>
          <xsd:enumeration value="Public Health - Vital Records"/>
        </xsd:restriction>
      </xsd:simpleType>
    </xsd:element>
    <xsd:element name="IASubtopic" ma:index="18" nillable="true" ma:displayName="IA Subtopic" ma:format="Dropdown" ma:hidden="true" ma:internalName="IASubtopic" ma:readOnly="false">
      <xsd:simpleType>
        <xsd:restriction base="dms:Choice">
          <xsd:enumeration value="Addiction Services - Alcohol"/>
          <xsd:enumeration value="Addiction Services - Drug"/>
          <xsd:enumeration value="Addiction Services - Gambling"/>
          <xsd:enumeration value="Addiction Services - Tobacco"/>
          <xsd:enumeration value="Applications"/>
          <xsd:enumeration value="Benefits - Health Plans"/>
          <xsd:enumeration value="Benefits - OEBB"/>
          <xsd:enumeration value="Benefits - OHP"/>
          <xsd:enumeration value="Benefits - PEBB"/>
          <xsd:enumeration value="Benefits - Retirement"/>
          <xsd:enumeration value="Budget - Agency Summary"/>
          <xsd:enumeration value="Budget - Agency Request (ARB)"/>
          <xsd:enumeration value="Budget - Governors Budget"/>
          <xsd:enumeration value="Budget - Infrastructure"/>
          <xsd:enumeration value="Budget - Legislatively Adopted (LAB)"/>
          <xsd:enumeration value="Budget - Legislative action"/>
          <xsd:enumeration value="Budget - Overview"/>
          <xsd:enumeration value="Budget - Policy Option Package (POP)"/>
          <xsd:enumeration value="Budget - Priorities"/>
          <xsd:enumeration value="Budget - Program"/>
          <xsd:enumeration value="Budget - Reduction"/>
          <xsd:enumeration value="Budget - Strategic funding proposal"/>
          <xsd:enumeration value="Budget - Special report"/>
          <xsd:enumeration value="Budget - Stakeholder meeting"/>
          <xsd:enumeration value="CCO - Contact"/>
          <xsd:enumeration value="CCO - Audited Financial Statement"/>
          <xsd:enumeration value="CCO - Interim Financial Statement"/>
          <xsd:enumeration value="CCO - Internal Financial Statement"/>
          <xsd:enumeration value="Clean Air"/>
          <xsd:enumeration value="Clean Water"/>
          <xsd:enumeration value="Clinics"/>
          <xsd:enumeration value="Commissions"/>
          <xsd:enumeration value="Committee Members"/>
          <xsd:enumeration value="Committees"/>
          <xsd:enumeration value="Crisis Services"/>
          <xsd:enumeration value="Drug Addiction Services"/>
          <xsd:enumeration value="Electronic Health Care Records (EHR)"/>
          <xsd:enumeration value="Emergency Preparedness"/>
          <xsd:enumeration value="Environmental Pollution"/>
          <xsd:enumeration value="Featured Content"/>
          <xsd:enumeration value="Fees"/>
          <xsd:enumeration value="Health Services - Primary Care Home"/>
          <xsd:enumeration value="Health Services - Prioritized list"/>
          <xsd:enumeration value="ICD-10"/>
          <xsd:enumeration value="Immunizations"/>
          <xsd:enumeration value="Legislation - Bills"/>
          <xsd:enumeration value="Legislation - Contact"/>
          <xsd:enumeration value="Legislation - Highlights"/>
          <xsd:enumeration value="Legislation - Session Summary"/>
          <xsd:enumeration value="Materials - Commission"/>
          <xsd:enumeration value="Materials - Committee"/>
          <xsd:enumeration value="Materials - Coverage Guidance"/>
          <xsd:enumeration value="Materials - Evidence-based Guidelines"/>
          <xsd:enumeration value="Materials - Health care plan details"/>
          <xsd:enumeration value="Materials - Health care plan overview"/>
          <xsd:enumeration value="Materials - Meeting Document"/>
          <xsd:enumeration value="Materials - Meeting Recording"/>
          <xsd:enumeration value="Materials - Meeting Schedule"/>
          <xsd:enumeration value="Materials - Open Enrollment"/>
          <xsd:enumeration value="Materials - Training"/>
          <xsd:enumeration value="Materials - Webinar"/>
          <xsd:enumeration value="Materials - Workgroup"/>
          <xsd:enumeration value="Medical Marijuana (OMMP)"/>
          <xsd:enumeration value="Medical Services"/>
          <xsd:enumeration value="Meeting Document"/>
          <xsd:enumeration value="Meeting Schedule"/>
          <xsd:enumeration value="Mental Health Services"/>
          <xsd:enumeration value="Metrics - Behavioral Health"/>
          <xsd:enumeration value="Metrics - CCO"/>
          <xsd:enumeration value="Metrics - Demographics"/>
          <xsd:enumeration value="Metrics - Hospital Performance"/>
          <xsd:enumeration value="Metrics - Incentive"/>
          <xsd:enumeration value="Metrics - Measures and Outcomes Tracking (MOTS)"/>
          <xsd:enumeration value="Metrics - ONE Eligibility system"/>
          <xsd:enumeration value="Metrics - Prevention"/>
          <xsd:enumeration value="Metrics - Rural health"/>
          <xsd:enumeration value="Metrics - State-Wide"/>
          <xsd:enumeration value="News Letter"/>
          <xsd:enumeration value="News Release"/>
          <xsd:enumeration value="OHP - Medicaid Waiver"/>
          <xsd:enumeration value="OHP - Provider Announcement"/>
          <xsd:enumeration value="OHP - Provider Rates"/>
          <xsd:enumeration value="Preferred Drug List"/>
          <xsd:enumeration value="Prescription Drugs - Monitoring"/>
          <xsd:enumeration value="Prescription Drugs - Preferred List"/>
          <xsd:enumeration value="Prescription Drugs - Subsidy"/>
          <xsd:enumeration value="Prescription Drugs Subsidy"/>
          <xsd:enumeration value="Technical Assistance"/>
          <xsd:enumeration value="Training"/>
          <xsd:enumeration value="Vital Statistics - Birth Certificate"/>
          <xsd:enumeration value="Vital Statistics - Certificate Death"/>
          <xsd:enumeration value="Vital Statistics - Data Use Requests"/>
          <xsd:enumeration value="Vital Statistics - Divorce Data"/>
          <xsd:enumeration value="Vital Statistics - Domestic Partnership Data"/>
          <xsd:enumeration value="Vital Statistics - Fetal Death Data"/>
          <xsd:enumeration value="Vital Statistics - Marriage Data"/>
          <xsd:enumeration value="Vital Statistics - Teen Pregnancy Data"/>
          <xsd:enumeration value="Wellness - Exercise"/>
          <xsd:enumeration value="Wellness - HEM"/>
          <xsd:enumeration value="Wellness - Intervention"/>
          <xsd:enumeration value="Wellness - Pain Management"/>
          <xsd:enumeration value="Wellness - Reproductive Health"/>
          <xsd:enumeration value="Wellness - Stress Relief"/>
        </xsd:restrictio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axOccurs="1" ma:index="2" ma:displayName="Title"/>
        <xsd:element ref="dc:subject" minOccurs="0" maxOccurs="1"/>
        <xsd:element ref="dc:description" minOccurs="0" maxOccurs="1"/>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37EEE6-CD15-4D0C-A5DE-691737E6155D}">
  <ds:schemaRefs>
    <ds:schemaRef ds:uri="http://schemas.microsoft.com/sharepoint/v3/contenttype/forms"/>
  </ds:schemaRefs>
</ds:datastoreItem>
</file>

<file path=customXml/itemProps2.xml><?xml version="1.0" encoding="utf-8"?>
<ds:datastoreItem xmlns:ds="http://schemas.openxmlformats.org/officeDocument/2006/customXml" ds:itemID="{4EEFA907-BA23-4DC9-B985-BD1EFF240488}">
  <ds:schemaRefs>
    <ds:schemaRef ds:uri="http://schemas.microsoft.com/office/2006/metadata/properties"/>
    <ds:schemaRef ds:uri="http://schemas.microsoft.com/office/infopath/2007/PartnerControls"/>
    <ds:schemaRef ds:uri="770ae9a6-4683-41e4-beec-fe78b8fb53e7"/>
    <ds:schemaRef ds:uri="b6a0e30e-574b-4385-bf9f-e09dc2c5bb32"/>
    <ds:schemaRef ds:uri="http://schemas.microsoft.com/sharepoint/v3"/>
  </ds:schemaRefs>
</ds:datastoreItem>
</file>

<file path=customXml/itemProps3.xml><?xml version="1.0" encoding="utf-8"?>
<ds:datastoreItem xmlns:ds="http://schemas.openxmlformats.org/officeDocument/2006/customXml" ds:itemID="{DADADD86-605A-47FF-A1BC-4AA7692CF653}">
  <ds:schemaRefs>
    <ds:schemaRef ds:uri="http://schemas.microsoft.com/DataMashup"/>
  </ds:schemaRefs>
</ds:datastoreItem>
</file>

<file path=customXml/itemProps4.xml><?xml version="1.0" encoding="utf-8"?>
<ds:datastoreItem xmlns:ds="http://schemas.openxmlformats.org/officeDocument/2006/customXml" ds:itemID="{837AD84C-52FD-422F-B371-A4324D9DD7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Expenditure Report</vt:lpstr>
      <vt:lpstr>Narrative</vt:lpstr>
      <vt:lpstr>Certification</vt:lpstr>
      <vt:lpstr>Data Validation</vt:lpstr>
      <vt:lpstr>Data Entry Import</vt:lpstr>
      <vt:lpstr>Grant_Agreement</vt:lpstr>
    </vt:vector>
  </TitlesOfParts>
  <Manager/>
  <Company>State of Oregon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Measure 110 Expenditure Report Template</dc:title>
  <dc:subject/>
  <dc:creator>Meredith Perkins</dc:creator>
  <cp:keywords/>
  <dc:description/>
  <cp:lastModifiedBy>Hall Jason</cp:lastModifiedBy>
  <cp:revision/>
  <dcterms:created xsi:type="dcterms:W3CDTF">2011-02-01T18:08:16Z</dcterms:created>
  <dcterms:modified xsi:type="dcterms:W3CDTF">2024-09-27T21:56:14Z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0x010100C43236BED640FB4581DBE523032E26F0</vt:lpwstr>
  </property>
  <property fmtid="{D5CDD505-2E9C-101B-9397-08002B2CF9AE}" pid="3" name="MSIP_Label_ea60d57e-af5b-4752-ac57-3e4f28ca11dc_Enabled">
    <vt:lpwstr>true</vt:lpwstr>
  </property>
  <property fmtid="{D5CDD505-2E9C-101B-9397-08002B2CF9AE}" pid="4" name="MSIP_Label_ea60d57e-af5b-4752-ac57-3e4f28ca11dc_SetDate">
    <vt:lpwstr>2021-06-15T17:30:12Z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49dd2b09-b7fa-43b2-9d17-97b41d2733ab</vt:lpwstr>
  </property>
  <property fmtid="{D5CDD505-2E9C-101B-9397-08002B2CF9AE}" pid="9" name="MSIP_Label_ea60d57e-af5b-4752-ac57-3e4f28ca11dc_ContentBits">
    <vt:lpwstr>0</vt:lpwstr>
  </property>
  <property fmtid="{D5CDD505-2E9C-101B-9397-08002B2CF9AE}" pid="10" name="MediaServiceImageTags">
    <vt:lpwstr/>
  </property>
  <property fmtid="{D5CDD505-2E9C-101B-9397-08002B2CF9AE}" pid="11" name="MSIP_Label_11a67c04-f371-4d71-a575-202b566caae1_Enabled">
    <vt:lpwstr>true</vt:lpwstr>
  </property>
  <property fmtid="{D5CDD505-2E9C-101B-9397-08002B2CF9AE}" pid="12" name="MSIP_Label_11a67c04-f371-4d71-a575-202b566caae1_SetDate">
    <vt:lpwstr>2023-11-28T18:01:17Z</vt:lpwstr>
  </property>
  <property fmtid="{D5CDD505-2E9C-101B-9397-08002B2CF9AE}" pid="13" name="MSIP_Label_11a67c04-f371-4d71-a575-202b566caae1_Method">
    <vt:lpwstr>Privileged</vt:lpwstr>
  </property>
  <property fmtid="{D5CDD505-2E9C-101B-9397-08002B2CF9AE}" pid="14" name="MSIP_Label_11a67c04-f371-4d71-a575-202b566caae1_Name">
    <vt:lpwstr>Level 2 - Limited (Items)</vt:lpwstr>
  </property>
  <property fmtid="{D5CDD505-2E9C-101B-9397-08002B2CF9AE}" pid="15" name="MSIP_Label_11a67c04-f371-4d71-a575-202b566caae1_SiteId">
    <vt:lpwstr>658e63e8-8d39-499c-8f48-13adc9452f4c</vt:lpwstr>
  </property>
  <property fmtid="{D5CDD505-2E9C-101B-9397-08002B2CF9AE}" pid="16" name="MSIP_Label_11a67c04-f371-4d71-a575-202b566caae1_ActionId">
    <vt:lpwstr>845bc651-fe95-4175-ad94-1e98f719865a</vt:lpwstr>
  </property>
  <property fmtid="{D5CDD505-2E9C-101B-9397-08002B2CF9AE}" pid="17" name="MSIP_Label_11a67c04-f371-4d71-a575-202b566caae1_ContentBits">
    <vt:lpwstr>0</vt:lpwstr>
  </property>
  <property fmtid="{D5CDD505-2E9C-101B-9397-08002B2CF9AE}" pid="18" name="WorkflowChangePath">
    <vt:lpwstr>dafb592c-b740-41da-a45e-b0a4e2b87d8a,4;dafb592c-b740-41da-a45e-b0a4e2b87d8a,9;</vt:lpwstr>
  </property>
</Properties>
</file>