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reamweaver Local\cm\exceptions\"/>
    </mc:Choice>
  </mc:AlternateContent>
  <bookViews>
    <workbookView xWindow="0" yWindow="0" windowWidth="28800" windowHeight="12210"/>
  </bookViews>
  <sheets>
    <sheet name="2018 Exceptions Calculator" sheetId="1" r:id="rId1"/>
  </sheets>
  <externalReferences>
    <externalReference r:id="rId2"/>
  </externalReferences>
  <definedNames>
    <definedName name="_xlnm.Print_Area" localSheetId="0">'2018 Exceptions Calculator'!$A$1:$L$53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3" i="1"/>
  <c r="K50" i="1"/>
  <c r="J50" i="1" s="1"/>
  <c r="K49" i="1"/>
  <c r="J49" i="1" s="1"/>
  <c r="K48" i="1"/>
  <c r="J48" i="1" s="1"/>
  <c r="K47" i="1"/>
  <c r="J47" i="1" s="1"/>
  <c r="K46" i="1"/>
  <c r="J46" i="1" s="1"/>
  <c r="K45" i="1"/>
  <c r="J45" i="1" s="1"/>
  <c r="K44" i="1"/>
  <c r="J44" i="1" s="1"/>
  <c r="K43" i="1"/>
  <c r="K39" i="1"/>
  <c r="K38" i="1"/>
  <c r="K37" i="1"/>
  <c r="K36" i="1"/>
  <c r="K34" i="1"/>
  <c r="K31" i="1"/>
  <c r="K30" i="1"/>
  <c r="K29" i="1"/>
  <c r="K26" i="1"/>
  <c r="K25" i="1"/>
  <c r="K24" i="1"/>
  <c r="K23" i="1"/>
  <c r="K20" i="1"/>
  <c r="K19" i="1"/>
  <c r="K18" i="1"/>
  <c r="K17" i="1"/>
  <c r="K14" i="1"/>
  <c r="K12" i="1"/>
  <c r="I51" i="1"/>
  <c r="K42" i="1"/>
  <c r="I41" i="1"/>
  <c r="I52" i="1" s="1"/>
  <c r="J34" i="1"/>
  <c r="K51" i="1" l="1"/>
  <c r="J43" i="1"/>
  <c r="J51" i="1" s="1"/>
  <c r="K40" i="1"/>
  <c r="J40" i="1" s="1"/>
  <c r="K32" i="1"/>
  <c r="J32" i="1" s="1"/>
  <c r="K27" i="1"/>
  <c r="J27" i="1" s="1"/>
  <c r="K21" i="1"/>
  <c r="J21" i="1" s="1"/>
  <c r="K15" i="1"/>
  <c r="J15" i="1" s="1"/>
  <c r="K41" i="1" l="1"/>
  <c r="K52" i="1" s="1"/>
  <c r="J41" i="1"/>
  <c r="J52" i="1" s="1"/>
</calcChain>
</file>

<file path=xl/sharedStrings.xml><?xml version="1.0" encoding="utf-8"?>
<sst xmlns="http://schemas.openxmlformats.org/spreadsheetml/2006/main" count="77" uniqueCount="60">
  <si>
    <t>In-Home Exceptions Calculator</t>
  </si>
  <si>
    <t>Consumer Name:</t>
  </si>
  <si>
    <t>Prime Number:</t>
  </si>
  <si>
    <t>Assessment Date:</t>
  </si>
  <si>
    <t>Case Manager:</t>
  </si>
  <si>
    <t>Branch Number:</t>
  </si>
  <si>
    <t>ADL/IADL</t>
  </si>
  <si>
    <t xml:space="preserve">How Many Times </t>
  </si>
  <si>
    <t xml:space="preserve">CAPS Hours Segment </t>
  </si>
  <si>
    <r>
      <t xml:space="preserve">Hours per </t>
    </r>
    <r>
      <rPr>
        <b/>
        <u/>
        <sz val="11"/>
        <color theme="0"/>
        <rFont val="Calibri"/>
        <family val="2"/>
        <scheme val="minor"/>
      </rPr>
      <t>14 DAY Period</t>
    </r>
  </si>
  <si>
    <t>Need</t>
  </si>
  <si>
    <t>Allowed</t>
  </si>
  <si>
    <t>Exception</t>
  </si>
  <si>
    <t>Total</t>
  </si>
  <si>
    <t>Notes</t>
  </si>
  <si>
    <t>Bathing</t>
  </si>
  <si>
    <t>Bath/Hygiene</t>
  </si>
  <si>
    <t>Personal Hygiene</t>
  </si>
  <si>
    <t>Other</t>
  </si>
  <si>
    <t>Bladder</t>
  </si>
  <si>
    <t>Elimination</t>
  </si>
  <si>
    <t xml:space="preserve">Bowel </t>
  </si>
  <si>
    <t>Toileting</t>
  </si>
  <si>
    <t>Self Preservation</t>
  </si>
  <si>
    <t>Cognition</t>
  </si>
  <si>
    <t>Decision Making</t>
  </si>
  <si>
    <t>Make Self Understood</t>
  </si>
  <si>
    <t>Challenging Behavior</t>
  </si>
  <si>
    <t>Dressing</t>
  </si>
  <si>
    <t>Dress/Groom</t>
  </si>
  <si>
    <t>Grooming</t>
  </si>
  <si>
    <t>Eating</t>
  </si>
  <si>
    <t>Ambulation</t>
  </si>
  <si>
    <t>Mobility</t>
  </si>
  <si>
    <t>Transfers</t>
  </si>
  <si>
    <t xml:space="preserve"> </t>
  </si>
  <si>
    <t>Total ADL</t>
  </si>
  <si>
    <t>Breakfast Preparation</t>
  </si>
  <si>
    <t>Breakfast</t>
  </si>
  <si>
    <t>Lunch Preparation</t>
  </si>
  <si>
    <t>Lunch</t>
  </si>
  <si>
    <t>Dinner Preparation</t>
  </si>
  <si>
    <t>Dinner</t>
  </si>
  <si>
    <t>Medically Necessary Housekeeping</t>
  </si>
  <si>
    <t>Housekeeping</t>
  </si>
  <si>
    <t>Med Management</t>
  </si>
  <si>
    <t>Medication Mgmt</t>
  </si>
  <si>
    <t>Shopping</t>
  </si>
  <si>
    <t>Service Related Transportation</t>
  </si>
  <si>
    <t>Transport</t>
  </si>
  <si>
    <t>Total IADL</t>
  </si>
  <si>
    <t>Grand Total</t>
  </si>
  <si>
    <r>
      <rPr>
        <sz val="11"/>
        <color theme="0"/>
        <rFont val="Calibri"/>
        <family val="2"/>
        <scheme val="minor"/>
      </rPr>
      <t xml:space="preserve">during the </t>
    </r>
    <r>
      <rPr>
        <b/>
        <u/>
        <sz val="11"/>
        <color theme="0"/>
        <rFont val="Calibri"/>
        <family val="2"/>
        <scheme val="minor"/>
      </rPr>
      <t>WEEK</t>
    </r>
  </si>
  <si>
    <r>
      <rPr>
        <sz val="11"/>
        <color theme="0"/>
        <rFont val="Calibri"/>
        <family val="2"/>
        <scheme val="minor"/>
      </rPr>
      <t xml:space="preserve">in a </t>
    </r>
    <r>
      <rPr>
        <b/>
        <u/>
        <sz val="11"/>
        <color theme="0"/>
        <rFont val="Calibri"/>
        <family val="2"/>
        <scheme val="minor"/>
      </rPr>
      <t>DAY</t>
    </r>
  </si>
  <si>
    <t>Instructions:</t>
  </si>
  <si>
    <t>For Definitions of ADLs and IADLs, please reference OAR Chapter 411, Division 015</t>
  </si>
  <si>
    <t>Natural support hours per week</t>
  </si>
  <si>
    <t>Minutes per task</t>
  </si>
  <si>
    <t>People needed to perform task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</si>
  <si>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Enter all of the appropriate information to the left 
</t>
    </r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Column B:  In the light blue field, enter in the minutes it takes to perform the task
</t>
    </r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Column C:  In the light blue field, enter in how many times per day the task is performed (</t>
    </r>
    <r>
      <rPr>
        <i/>
        <u/>
        <sz val="12"/>
        <color theme="1"/>
        <rFont val="Calibri"/>
        <family val="2"/>
        <scheme val="minor"/>
      </rPr>
      <t>both</t>
    </r>
    <r>
      <rPr>
        <i/>
        <sz val="12"/>
        <color theme="1"/>
        <rFont val="Calibri"/>
        <family val="2"/>
        <scheme val="minor"/>
      </rPr>
      <t xml:space="preserve"> columns C and D need to be filled out</t>
    </r>
    <r>
      <rPr>
        <sz val="12"/>
        <color theme="1"/>
        <rFont val="Calibri"/>
        <family val="2"/>
        <scheme val="minor"/>
      </rPr>
      <t xml:space="preserve">)
</t>
    </r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Column D:  Use the drop down menu to select how many days in the week the assistance from column C is provided (</t>
    </r>
    <r>
      <rPr>
        <i/>
        <u/>
        <sz val="12"/>
        <color theme="1"/>
        <rFont val="Calibri"/>
        <family val="2"/>
        <scheme val="minor"/>
      </rPr>
      <t>both</t>
    </r>
    <r>
      <rPr>
        <i/>
        <sz val="12"/>
        <color theme="1"/>
        <rFont val="Calibri"/>
        <family val="2"/>
        <scheme val="minor"/>
      </rPr>
      <t xml:space="preserve"> columns C and D need to be filled out</t>
    </r>
    <r>
      <rPr>
        <sz val="12"/>
        <color theme="1"/>
        <rFont val="Calibri"/>
        <family val="2"/>
        <scheme val="minor"/>
      </rPr>
      <t xml:space="preserve">)
</t>
    </r>
    <r>
      <rPr>
        <b/>
        <sz val="12"/>
        <color theme="1"/>
        <rFont val="Calibri"/>
        <family val="2"/>
        <scheme val="minor"/>
      </rPr>
      <t xml:space="preserve">5. </t>
    </r>
    <r>
      <rPr>
        <sz val="12"/>
        <color theme="1"/>
        <rFont val="Calibri"/>
        <family val="2"/>
        <scheme val="minor"/>
      </rPr>
      <t xml:space="preserve">Column E:  Fill in any natural support hours for the respective task in the light blue field
</t>
    </r>
    <r>
      <rPr>
        <b/>
        <sz val="12"/>
        <color theme="1"/>
        <rFont val="Calibri"/>
        <family val="2"/>
        <scheme val="minor"/>
      </rPr>
      <t xml:space="preserve">6. </t>
    </r>
    <r>
      <rPr>
        <sz val="12"/>
        <color theme="1"/>
        <rFont val="Calibri"/>
        <family val="2"/>
        <scheme val="minor"/>
      </rPr>
      <t xml:space="preserve">Column F:  Use the drop down menu to select how many HCWs are needed to perform the task
</t>
    </r>
    <r>
      <rPr>
        <b/>
        <sz val="12"/>
        <color theme="1"/>
        <rFont val="Calibri"/>
        <family val="2"/>
        <scheme val="minor"/>
      </rPr>
      <t xml:space="preserve">7. </t>
    </r>
    <r>
      <rPr>
        <sz val="12"/>
        <color theme="1"/>
        <rFont val="Calibri"/>
        <family val="2"/>
        <scheme val="minor"/>
      </rPr>
      <t xml:space="preserve">Column I: In the light blue field, enter in the number of Allowed hours are available per Two Week (14 Day) Period to perform the task
</t>
    </r>
    <r>
      <rPr>
        <b/>
        <sz val="12"/>
        <color theme="1"/>
        <rFont val="Calibri"/>
        <family val="2"/>
        <scheme val="minor"/>
      </rPr>
      <t xml:space="preserve">8. </t>
    </r>
    <r>
      <rPr>
        <sz val="12"/>
        <color theme="1"/>
        <rFont val="Calibri"/>
        <family val="2"/>
        <scheme val="minor"/>
      </rPr>
      <t>Column L:  Enter any needed notes to describe the necessity for the time needed to perform the task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</si>
</sst>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2" borderId="1" xfId="0" applyFont="1" applyFill="1" applyBorder="1" applyAlignment="1" applyProtection="1">
      <alignment horizontal="centerContinuous"/>
    </xf>
    <xf numFmtId="0" fontId="5" fillId="2" borderId="2" xfId="0" applyFont="1" applyFill="1" applyBorder="1" applyAlignment="1" applyProtection="1">
      <alignment horizontal="centerContinuous"/>
    </xf>
    <xf numFmtId="0" fontId="0" fillId="3" borderId="0" xfId="0" applyFill="1"/>
    <xf numFmtId="0" fontId="7" fillId="3" borderId="3" xfId="0" applyFont="1" applyFill="1" applyBorder="1" applyAlignment="1" applyProtection="1">
      <alignment horizontal="right" indent="3"/>
    </xf>
    <xf numFmtId="0" fontId="7" fillId="3" borderId="9" xfId="0" applyFont="1" applyFill="1" applyBorder="1" applyAlignment="1">
      <alignment vertical="top"/>
    </xf>
    <xf numFmtId="0" fontId="1" fillId="5" borderId="3" xfId="0" applyFont="1" applyFill="1" applyBorder="1" applyProtection="1"/>
    <xf numFmtId="0" fontId="12" fillId="5" borderId="17" xfId="0" applyFont="1" applyFill="1" applyBorder="1" applyAlignment="1" applyProtection="1">
      <alignment horizontal="centerContinuous"/>
    </xf>
    <xf numFmtId="0" fontId="1" fillId="5" borderId="18" xfId="0" applyFont="1" applyFill="1" applyBorder="1" applyAlignment="1" applyProtection="1">
      <alignment horizontal="centerContinuous"/>
    </xf>
    <xf numFmtId="0" fontId="1" fillId="5" borderId="3" xfId="0" applyFont="1" applyFill="1" applyBorder="1" applyAlignment="1" applyProtection="1"/>
    <xf numFmtId="0" fontId="0" fillId="3" borderId="0" xfId="0" applyFill="1" applyBorder="1" applyProtection="1"/>
    <xf numFmtId="0" fontId="1" fillId="6" borderId="17" xfId="0" applyFont="1" applyFill="1" applyBorder="1" applyAlignment="1" applyProtection="1">
      <alignment horizontal="centerContinuous"/>
    </xf>
    <xf numFmtId="0" fontId="1" fillId="6" borderId="20" xfId="0" applyFont="1" applyFill="1" applyBorder="1" applyAlignment="1" applyProtection="1">
      <alignment horizontal="centerContinuous"/>
    </xf>
    <xf numFmtId="0" fontId="12" fillId="6" borderId="18" xfId="0" applyFont="1" applyFill="1" applyBorder="1" applyAlignment="1" applyProtection="1">
      <alignment horizontal="centerContinuous"/>
    </xf>
    <xf numFmtId="0" fontId="1" fillId="5" borderId="22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 wrapText="1"/>
    </xf>
    <xf numFmtId="0" fontId="7" fillId="2" borderId="24" xfId="0" applyFont="1" applyFill="1" applyBorder="1" applyAlignment="1" applyProtection="1">
      <alignment horizontal="center" wrapText="1"/>
    </xf>
    <xf numFmtId="0" fontId="0" fillId="3" borderId="0" xfId="0" applyFont="1" applyFill="1" applyProtection="1"/>
    <xf numFmtId="0" fontId="14" fillId="0" borderId="22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" fillId="5" borderId="3" xfId="0" applyFont="1" applyFill="1" applyBorder="1"/>
    <xf numFmtId="0" fontId="2" fillId="3" borderId="19" xfId="0" applyFont="1" applyFill="1" applyBorder="1" applyProtection="1"/>
    <xf numFmtId="0" fontId="0" fillId="7" borderId="27" xfId="0" applyFill="1" applyBorder="1" applyAlignment="1" applyProtection="1">
      <alignment horizontal="center"/>
      <protection locked="0"/>
    </xf>
    <xf numFmtId="0" fontId="0" fillId="3" borderId="0" xfId="0" applyFont="1" applyFill="1"/>
    <xf numFmtId="0" fontId="2" fillId="3" borderId="22" xfId="0" applyFont="1" applyFill="1" applyBorder="1" applyAlignment="1" applyProtection="1">
      <alignment horizontal="center"/>
      <protection hidden="1"/>
    </xf>
    <xf numFmtId="0" fontId="0" fillId="3" borderId="19" xfId="0" applyFill="1" applyBorder="1" applyProtection="1">
      <protection locked="0"/>
    </xf>
    <xf numFmtId="0" fontId="2" fillId="3" borderId="28" xfId="0" applyFont="1" applyFill="1" applyBorder="1" applyProtection="1"/>
    <xf numFmtId="0" fontId="2" fillId="3" borderId="29" xfId="0" applyFont="1" applyFill="1" applyBorder="1" applyAlignment="1" applyProtection="1">
      <alignment horizontal="center"/>
      <protection hidden="1"/>
    </xf>
    <xf numFmtId="0" fontId="0" fillId="3" borderId="28" xfId="0" applyFill="1" applyBorder="1" applyProtection="1">
      <protection locked="0"/>
    </xf>
    <xf numFmtId="0" fontId="15" fillId="3" borderId="24" xfId="0" applyFont="1" applyFill="1" applyBorder="1" applyProtection="1"/>
    <xf numFmtId="0" fontId="0" fillId="7" borderId="18" xfId="0" applyFill="1" applyBorder="1" applyAlignment="1" applyProtection="1">
      <alignment horizontal="center"/>
      <protection locked="0"/>
    </xf>
    <xf numFmtId="0" fontId="2" fillId="3" borderId="31" xfId="0" applyFont="1" applyFill="1" applyBorder="1" applyAlignment="1" applyProtection="1">
      <alignment horizontal="right"/>
    </xf>
    <xf numFmtId="0" fontId="0" fillId="3" borderId="14" xfId="0" applyFill="1" applyBorder="1" applyAlignment="1" applyProtection="1">
      <alignment horizontal="center"/>
    </xf>
    <xf numFmtId="1" fontId="7" fillId="4" borderId="3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 applyProtection="1">
      <protection locked="0"/>
    </xf>
    <xf numFmtId="0" fontId="2" fillId="8" borderId="11" xfId="0" applyFont="1" applyFill="1" applyBorder="1" applyAlignment="1" applyProtection="1">
      <alignment horizontal="right"/>
    </xf>
    <xf numFmtId="0" fontId="0" fillId="8" borderId="34" xfId="0" applyFill="1" applyBorder="1" applyAlignment="1" applyProtection="1">
      <alignment horizontal="center"/>
      <protection locked="0"/>
    </xf>
    <xf numFmtId="0" fontId="0" fillId="8" borderId="0" xfId="0" applyFont="1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2" fillId="8" borderId="12" xfId="0" applyFont="1" applyFill="1" applyBorder="1" applyAlignment="1" applyProtection="1">
      <alignment horizontal="center" vertical="center"/>
    </xf>
    <xf numFmtId="0" fontId="0" fillId="8" borderId="29" xfId="0" applyFont="1" applyFill="1" applyBorder="1" applyAlignment="1" applyProtection="1">
      <alignment horizontal="center"/>
      <protection locked="0"/>
    </xf>
    <xf numFmtId="1" fontId="2" fillId="8" borderId="35" xfId="0" applyNumberFormat="1" applyFont="1" applyFill="1" applyBorder="1" applyAlignment="1" applyProtection="1">
      <alignment horizontal="center"/>
      <protection hidden="1"/>
    </xf>
    <xf numFmtId="1" fontId="2" fillId="8" borderId="36" xfId="0" applyNumberFormat="1" applyFont="1" applyFill="1" applyBorder="1" applyAlignment="1" applyProtection="1">
      <alignment horizontal="center"/>
      <protection hidden="1"/>
    </xf>
    <xf numFmtId="0" fontId="0" fillId="8" borderId="21" xfId="0" applyFill="1" applyBorder="1"/>
    <xf numFmtId="0" fontId="2" fillId="3" borderId="5" xfId="0" applyFont="1" applyFill="1" applyBorder="1" applyProtection="1"/>
    <xf numFmtId="0" fontId="2" fillId="3" borderId="8" xfId="0" applyFont="1" applyFill="1" applyBorder="1" applyAlignment="1" applyProtection="1">
      <alignment horizontal="center"/>
      <protection hidden="1"/>
    </xf>
    <xf numFmtId="0" fontId="0" fillId="3" borderId="7" xfId="0" applyFill="1" applyBorder="1" applyProtection="1">
      <protection locked="0"/>
    </xf>
    <xf numFmtId="0" fontId="2" fillId="3" borderId="37" xfId="0" applyFont="1" applyFill="1" applyBorder="1" applyProtection="1"/>
    <xf numFmtId="0" fontId="2" fillId="3" borderId="11" xfId="0" applyFont="1" applyFill="1" applyBorder="1" applyAlignment="1" applyProtection="1">
      <alignment horizontal="center"/>
      <protection hidden="1"/>
    </xf>
    <xf numFmtId="0" fontId="0" fillId="3" borderId="38" xfId="0" applyFill="1" applyBorder="1" applyProtection="1">
      <protection locked="0"/>
    </xf>
    <xf numFmtId="0" fontId="15" fillId="3" borderId="39" xfId="0" applyFont="1" applyFill="1" applyBorder="1" applyProtection="1"/>
    <xf numFmtId="0" fontId="0" fillId="3" borderId="40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2" fillId="8" borderId="29" xfId="0" applyFont="1" applyFill="1" applyBorder="1" applyAlignment="1" applyProtection="1">
      <alignment horizontal="right"/>
    </xf>
    <xf numFmtId="0" fontId="0" fillId="8" borderId="42" xfId="0" applyFill="1" applyBorder="1" applyAlignment="1" applyProtection="1">
      <alignment horizontal="center"/>
      <protection locked="0"/>
    </xf>
    <xf numFmtId="0" fontId="0" fillId="8" borderId="43" xfId="0" applyFont="1" applyFill="1" applyBorder="1" applyAlignment="1" applyProtection="1">
      <alignment horizontal="center"/>
      <protection locked="0"/>
    </xf>
    <xf numFmtId="0" fontId="2" fillId="8" borderId="21" xfId="0" applyFont="1" applyFill="1" applyBorder="1" applyAlignment="1" applyProtection="1">
      <alignment horizontal="center" vertical="center"/>
    </xf>
    <xf numFmtId="1" fontId="0" fillId="8" borderId="29" xfId="0" applyNumberFormat="1" applyFont="1" applyFill="1" applyBorder="1" applyAlignment="1" applyProtection="1">
      <alignment horizontal="center"/>
      <protection locked="0"/>
    </xf>
    <xf numFmtId="1" fontId="0" fillId="3" borderId="22" xfId="0" applyNumberFormat="1" applyFont="1" applyFill="1" applyBorder="1" applyAlignment="1" applyProtection="1">
      <alignment horizontal="center"/>
      <protection hidden="1"/>
    </xf>
    <xf numFmtId="1" fontId="0" fillId="3" borderId="29" xfId="0" applyNumberFormat="1" applyFont="1" applyFill="1" applyBorder="1" applyAlignment="1" applyProtection="1">
      <alignment horizontal="center"/>
      <protection hidden="1"/>
    </xf>
    <xf numFmtId="0" fontId="2" fillId="3" borderId="39" xfId="0" applyFont="1" applyFill="1" applyBorder="1" applyProtection="1"/>
    <xf numFmtId="0" fontId="0" fillId="8" borderId="8" xfId="0" applyFill="1" applyBorder="1" applyAlignment="1" applyProtection="1">
      <alignment horizontal="center"/>
      <protection locked="0"/>
    </xf>
    <xf numFmtId="0" fontId="0" fillId="8" borderId="9" xfId="0" applyFont="1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10" xfId="0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hidden="1"/>
    </xf>
    <xf numFmtId="0" fontId="2" fillId="3" borderId="44" xfId="0" applyFont="1" applyFill="1" applyBorder="1" applyProtection="1"/>
    <xf numFmtId="0" fontId="0" fillId="3" borderId="11" xfId="0" applyFont="1" applyFill="1" applyBorder="1" applyAlignment="1" applyProtection="1">
      <alignment horizontal="center"/>
      <protection hidden="1"/>
    </xf>
    <xf numFmtId="0" fontId="15" fillId="3" borderId="13" xfId="0" applyFont="1" applyFill="1" applyBorder="1" applyProtection="1"/>
    <xf numFmtId="0" fontId="0" fillId="3" borderId="45" xfId="0" applyFill="1" applyBorder="1" applyProtection="1">
      <protection locked="0"/>
    </xf>
    <xf numFmtId="0" fontId="2" fillId="8" borderId="31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0" fontId="2" fillId="2" borderId="4" xfId="0" applyFont="1" applyFill="1" applyBorder="1" applyAlignment="1" applyProtection="1">
      <alignment horizontal="center" vertical="center"/>
    </xf>
    <xf numFmtId="0" fontId="0" fillId="0" borderId="3" xfId="0" applyFill="1" applyBorder="1" applyProtection="1">
      <protection locked="0"/>
    </xf>
    <xf numFmtId="1" fontId="0" fillId="8" borderId="35" xfId="0" applyNumberFormat="1" applyFont="1" applyFill="1" applyBorder="1" applyAlignment="1" applyProtection="1">
      <alignment horizontal="center"/>
      <protection hidden="1"/>
    </xf>
    <xf numFmtId="1" fontId="0" fillId="8" borderId="36" xfId="0" applyNumberFormat="1" applyFont="1" applyFill="1" applyBorder="1" applyAlignment="1" applyProtection="1">
      <alignment horizontal="center"/>
      <protection hidden="1"/>
    </xf>
    <xf numFmtId="0" fontId="0" fillId="7" borderId="47" xfId="0" applyFill="1" applyBorder="1" applyAlignment="1" applyProtection="1">
      <alignment horizontal="center"/>
      <protection locked="0"/>
    </xf>
    <xf numFmtId="0" fontId="2" fillId="3" borderId="48" xfId="0" applyFont="1" applyFill="1" applyBorder="1" applyProtection="1"/>
    <xf numFmtId="0" fontId="0" fillId="3" borderId="48" xfId="0" applyFill="1" applyBorder="1" applyProtection="1">
      <protection locked="0"/>
    </xf>
    <xf numFmtId="0" fontId="15" fillId="3" borderId="48" xfId="0" applyFont="1" applyFill="1" applyBorder="1" applyProtection="1"/>
    <xf numFmtId="0" fontId="0" fillId="7" borderId="50" xfId="0" applyFill="1" applyBorder="1" applyAlignment="1" applyProtection="1">
      <alignment horizontal="center"/>
      <protection locked="0"/>
    </xf>
    <xf numFmtId="0" fontId="0" fillId="7" borderId="33" xfId="0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1" fontId="7" fillId="4" borderId="16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</xf>
    <xf numFmtId="0" fontId="17" fillId="5" borderId="31" xfId="0" applyFont="1" applyFill="1" applyBorder="1" applyAlignment="1" applyProtection="1">
      <alignment horizontal="center"/>
    </xf>
    <xf numFmtId="0" fontId="18" fillId="3" borderId="0" xfId="0" applyFont="1" applyFill="1"/>
    <xf numFmtId="0" fontId="0" fillId="3" borderId="12" xfId="0" applyFill="1" applyBorder="1" applyProtection="1">
      <protection locked="0"/>
    </xf>
    <xf numFmtId="0" fontId="2" fillId="8" borderId="51" xfId="0" applyFont="1" applyFill="1" applyBorder="1" applyAlignment="1" applyProtection="1">
      <alignment horizontal="right"/>
    </xf>
    <xf numFmtId="0" fontId="0" fillId="8" borderId="52" xfId="0" applyFill="1" applyBorder="1" applyAlignment="1" applyProtection="1">
      <alignment horizontal="center"/>
      <protection locked="0"/>
    </xf>
    <xf numFmtId="0" fontId="0" fillId="8" borderId="53" xfId="0" applyFont="1" applyFill="1" applyBorder="1" applyAlignment="1" applyProtection="1">
      <alignment horizontal="center"/>
      <protection locked="0"/>
    </xf>
    <xf numFmtId="0" fontId="0" fillId="8" borderId="14" xfId="0" applyFill="1" applyBorder="1" applyAlignment="1" applyProtection="1">
      <alignment horizontal="center"/>
      <protection locked="0"/>
    </xf>
    <xf numFmtId="1" fontId="0" fillId="8" borderId="51" xfId="0" applyNumberFormat="1" applyFont="1" applyFill="1" applyBorder="1" applyAlignment="1" applyProtection="1">
      <alignment horizontal="center"/>
      <protection locked="0"/>
    </xf>
    <xf numFmtId="1" fontId="20" fillId="8" borderId="54" xfId="0" applyNumberFormat="1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 vertical="center"/>
    </xf>
    <xf numFmtId="0" fontId="21" fillId="3" borderId="3" xfId="0" applyFont="1" applyFill="1" applyBorder="1" applyProtection="1">
      <protection locked="0"/>
    </xf>
    <xf numFmtId="0" fontId="2" fillId="2" borderId="31" xfId="0" applyFont="1" applyFill="1" applyBorder="1" applyAlignment="1" applyProtection="1">
      <alignment horizontal="center" vertical="center"/>
    </xf>
    <xf numFmtId="0" fontId="0" fillId="3" borderId="0" xfId="0" applyFont="1" applyFill="1" applyBorder="1"/>
    <xf numFmtId="0" fontId="2" fillId="3" borderId="0" xfId="0" applyFont="1" applyFill="1" applyBorder="1" applyProtection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/>
    <xf numFmtId="0" fontId="21" fillId="3" borderId="0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center"/>
    </xf>
    <xf numFmtId="0" fontId="22" fillId="9" borderId="31" xfId="0" applyFont="1" applyFill="1" applyBorder="1" applyAlignment="1" applyProtection="1">
      <alignment horizontal="center"/>
    </xf>
    <xf numFmtId="1" fontId="23" fillId="3" borderId="0" xfId="0" applyNumberFormat="1" applyFont="1" applyFill="1" applyBorder="1" applyAlignment="1">
      <alignment horizontal="center"/>
    </xf>
    <xf numFmtId="0" fontId="26" fillId="3" borderId="0" xfId="0" applyFont="1" applyFill="1"/>
    <xf numFmtId="0" fontId="0" fillId="3" borderId="0" xfId="0" applyFill="1" applyBorder="1"/>
    <xf numFmtId="0" fontId="3" fillId="3" borderId="0" xfId="0" applyFont="1" applyFill="1"/>
    <xf numFmtId="0" fontId="1" fillId="5" borderId="19" xfId="0" applyFont="1" applyFill="1" applyBorder="1" applyAlignment="1" applyProtection="1">
      <alignment horizontal="center"/>
    </xf>
    <xf numFmtId="0" fontId="13" fillId="5" borderId="23" xfId="0" applyFont="1" applyFill="1" applyBorder="1" applyAlignment="1" applyProtection="1">
      <alignment horizont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5" xfId="0" applyFill="1" applyBorder="1" applyAlignment="1" applyProtection="1">
      <alignment horizontal="center"/>
      <protection locked="0"/>
    </xf>
    <xf numFmtId="0" fontId="0" fillId="4" borderId="56" xfId="0" applyFill="1" applyBorder="1" applyAlignment="1" applyProtection="1">
      <alignment horizontal="center"/>
      <protection locked="0"/>
    </xf>
    <xf numFmtId="0" fontId="0" fillId="4" borderId="26" xfId="0" applyFont="1" applyFill="1" applyBorder="1" applyAlignment="1" applyProtection="1">
      <alignment horizontal="center"/>
      <protection locked="0"/>
    </xf>
    <xf numFmtId="0" fontId="0" fillId="4" borderId="17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Continuous"/>
    </xf>
    <xf numFmtId="0" fontId="5" fillId="3" borderId="14" xfId="0" applyFont="1" applyFill="1" applyBorder="1" applyAlignment="1" applyProtection="1">
      <alignment horizontal="centerContinuous"/>
    </xf>
    <xf numFmtId="0" fontId="5" fillId="3" borderId="15" xfId="0" applyFont="1" applyFill="1" applyBorder="1" applyAlignment="1" applyProtection="1">
      <alignment horizontal="centerContinuous"/>
    </xf>
    <xf numFmtId="0" fontId="0" fillId="2" borderId="4" xfId="0" applyFill="1" applyBorder="1" applyAlignment="1">
      <alignment horizontal="centerContinuous"/>
    </xf>
    <xf numFmtId="0" fontId="0" fillId="8" borderId="0" xfId="0" applyFill="1" applyBorder="1" applyAlignment="1" applyProtection="1">
      <alignment horizontal="center"/>
    </xf>
    <xf numFmtId="0" fontId="0" fillId="8" borderId="9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1" fontId="0" fillId="3" borderId="16" xfId="0" applyNumberFormat="1" applyFont="1" applyFill="1" applyBorder="1" applyAlignment="1" applyProtection="1">
      <alignment horizontal="center"/>
    </xf>
    <xf numFmtId="1" fontId="0" fillId="0" borderId="27" xfId="0" applyNumberFormat="1" applyFont="1" applyFill="1" applyBorder="1" applyAlignment="1" applyProtection="1">
      <alignment horizontal="center"/>
    </xf>
    <xf numFmtId="1" fontId="0" fillId="3" borderId="21" xfId="0" applyNumberFormat="1" applyFont="1" applyFill="1" applyBorder="1" applyAlignment="1" applyProtection="1">
      <alignment horizontal="center"/>
    </xf>
    <xf numFmtId="1" fontId="0" fillId="0" borderId="30" xfId="0" applyNumberFormat="1" applyFont="1" applyFill="1" applyBorder="1" applyAlignment="1" applyProtection="1">
      <alignment horizontal="center"/>
    </xf>
    <xf numFmtId="1" fontId="0" fillId="3" borderId="31" xfId="0" applyNumberFormat="1" applyFont="1" applyFill="1" applyBorder="1" applyAlignment="1" applyProtection="1">
      <alignment horizontal="center"/>
    </xf>
    <xf numFmtId="1" fontId="0" fillId="0" borderId="32" xfId="0" applyNumberFormat="1" applyFont="1" applyFill="1" applyBorder="1" applyAlignment="1" applyProtection="1">
      <alignment horizontal="center"/>
    </xf>
    <xf numFmtId="1" fontId="16" fillId="0" borderId="33" xfId="0" applyNumberFormat="1" applyFont="1" applyFill="1" applyBorder="1" applyAlignment="1" applyProtection="1">
      <alignment horizontal="center"/>
    </xf>
    <xf numFmtId="1" fontId="7" fillId="0" borderId="3" xfId="0" applyNumberFormat="1" applyFont="1" applyFill="1" applyBorder="1" applyAlignment="1" applyProtection="1">
      <alignment horizontal="center"/>
    </xf>
    <xf numFmtId="1" fontId="0" fillId="0" borderId="7" xfId="0" applyNumberFormat="1" applyFont="1" applyFill="1" applyBorder="1" applyAlignment="1" applyProtection="1">
      <alignment horizontal="center"/>
    </xf>
    <xf numFmtId="1" fontId="16" fillId="0" borderId="46" xfId="0" applyNumberFormat="1" applyFont="1" applyFill="1" applyBorder="1" applyAlignment="1" applyProtection="1">
      <alignment horizontal="center"/>
    </xf>
    <xf numFmtId="1" fontId="0" fillId="0" borderId="49" xfId="0" applyNumberFormat="1" applyFont="1" applyFill="1" applyBorder="1" applyAlignment="1" applyProtection="1">
      <alignment horizontal="center"/>
    </xf>
    <xf numFmtId="1" fontId="16" fillId="0" borderId="50" xfId="0" applyNumberFormat="1" applyFont="1" applyFill="1" applyBorder="1" applyAlignment="1" applyProtection="1">
      <alignment horizontal="center"/>
    </xf>
    <xf numFmtId="1" fontId="7" fillId="0" borderId="16" xfId="0" applyNumberFormat="1" applyFont="1" applyFill="1" applyBorder="1" applyAlignment="1" applyProtection="1">
      <alignment horizontal="center"/>
    </xf>
    <xf numFmtId="1" fontId="19" fillId="5" borderId="3" xfId="0" applyNumberFormat="1" applyFont="1" applyFill="1" applyBorder="1" applyAlignment="1" applyProtection="1">
      <alignment horizontal="center"/>
    </xf>
    <xf numFmtId="1" fontId="16" fillId="0" borderId="2" xfId="0" applyNumberFormat="1" applyFont="1" applyFill="1" applyBorder="1" applyAlignment="1" applyProtection="1">
      <alignment horizontal="center"/>
    </xf>
    <xf numFmtId="1" fontId="25" fillId="0" borderId="2" xfId="0" applyNumberFormat="1" applyFont="1" applyFill="1" applyBorder="1" applyAlignment="1" applyProtection="1">
      <alignment horizontal="center"/>
    </xf>
    <xf numFmtId="1" fontId="24" fillId="0" borderId="3" xfId="0" applyNumberFormat="1" applyFont="1" applyFill="1" applyBorder="1" applyAlignment="1" applyProtection="1">
      <alignment horizontal="center"/>
    </xf>
    <xf numFmtId="1" fontId="24" fillId="4" borderId="3" xfId="0" applyNumberFormat="1" applyFont="1" applyFill="1" applyBorder="1" applyAlignment="1" applyProtection="1">
      <alignment horizontal="center"/>
    </xf>
    <xf numFmtId="0" fontId="0" fillId="7" borderId="23" xfId="0" applyFill="1" applyBorder="1" applyAlignment="1" applyProtection="1">
      <alignment horizontal="center"/>
      <protection locked="0"/>
    </xf>
    <xf numFmtId="0" fontId="15" fillId="3" borderId="45" xfId="0" applyFont="1" applyFill="1" applyBorder="1" applyProtection="1"/>
    <xf numFmtId="0" fontId="1" fillId="5" borderId="11" xfId="0" applyFont="1" applyFill="1" applyBorder="1" applyAlignment="1" applyProtection="1">
      <alignment horizontal="center" wrapText="1"/>
    </xf>
    <xf numFmtId="1" fontId="0" fillId="0" borderId="19" xfId="0" applyNumberFormat="1" applyFont="1" applyFill="1" applyBorder="1" applyAlignment="1" applyProtection="1">
      <alignment horizontal="center"/>
    </xf>
    <xf numFmtId="1" fontId="0" fillId="0" borderId="28" xfId="0" applyNumberFormat="1" applyFont="1" applyFill="1" applyBorder="1" applyAlignment="1" applyProtection="1">
      <alignment horizontal="center"/>
    </xf>
    <xf numFmtId="1" fontId="0" fillId="0" borderId="45" xfId="0" applyNumberFormat="1" applyFont="1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 applyProtection="1">
      <alignment horizontal="center" wrapText="1"/>
    </xf>
    <xf numFmtId="0" fontId="0" fillId="4" borderId="57" xfId="0" applyFill="1" applyBorder="1" applyAlignment="1" applyProtection="1">
      <alignment horizontal="center"/>
      <protection locked="0"/>
    </xf>
    <xf numFmtId="0" fontId="0" fillId="4" borderId="22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/>
    <xf numFmtId="0" fontId="3" fillId="3" borderId="0" xfId="0" applyFont="1" applyFill="1" applyProtection="1">
      <protection hidden="1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left"/>
      <protection locked="0"/>
    </xf>
    <xf numFmtId="0" fontId="8" fillId="4" borderId="6" xfId="0" applyFont="1" applyFill="1" applyBorder="1" applyAlignment="1" applyProtection="1">
      <alignment horizontal="left"/>
      <protection locked="0"/>
    </xf>
    <xf numFmtId="0" fontId="8" fillId="4" borderId="7" xfId="0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left" vertical="top" wrapText="1"/>
    </xf>
    <xf numFmtId="0" fontId="9" fillId="3" borderId="9" xfId="0" applyFont="1" applyFill="1" applyBorder="1" applyAlignment="1" applyProtection="1">
      <alignment horizontal="left" vertical="top" wrapText="1"/>
    </xf>
    <xf numFmtId="0" fontId="9" fillId="3" borderId="10" xfId="0" applyFont="1" applyFill="1" applyBorder="1" applyAlignment="1" applyProtection="1">
      <alignment horizontal="left" vertical="top" wrapText="1"/>
    </xf>
    <xf numFmtId="0" fontId="9" fillId="3" borderId="11" xfId="0" applyFont="1" applyFill="1" applyBorder="1" applyAlignment="1" applyProtection="1">
      <alignment horizontal="left" vertical="top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12" xfId="0" applyFont="1" applyFill="1" applyBorder="1" applyAlignment="1" applyProtection="1">
      <alignment horizontal="left" vertical="top" wrapText="1"/>
    </xf>
    <xf numFmtId="0" fontId="9" fillId="3" borderId="13" xfId="0" applyFont="1" applyFill="1" applyBorder="1" applyAlignment="1" applyProtection="1">
      <alignment horizontal="left" vertical="top" wrapText="1"/>
    </xf>
    <xf numFmtId="0" fontId="9" fillId="3" borderId="14" xfId="0" applyFont="1" applyFill="1" applyBorder="1" applyAlignment="1" applyProtection="1">
      <alignment horizontal="left" vertical="top" wrapText="1"/>
    </xf>
    <xf numFmtId="0" fontId="9" fillId="3" borderId="15" xfId="0" applyFont="1" applyFill="1" applyBorder="1" applyAlignment="1" applyProtection="1">
      <alignment horizontal="left" vertical="top" wrapText="1"/>
    </xf>
    <xf numFmtId="14" fontId="8" fillId="4" borderId="5" xfId="0" applyNumberFormat="1" applyFont="1" applyFill="1" applyBorder="1" applyAlignment="1" applyProtection="1">
      <alignment horizontal="left"/>
      <protection locked="0"/>
    </xf>
    <xf numFmtId="0" fontId="8" fillId="4" borderId="8" xfId="0" applyFont="1" applyFill="1" applyBorder="1" applyAlignment="1" applyProtection="1">
      <alignment horizontal="left"/>
      <protection locked="0"/>
    </xf>
    <xf numFmtId="0" fontId="8" fillId="4" borderId="9" xfId="0" applyFont="1" applyFill="1" applyBorder="1" applyAlignment="1" applyProtection="1">
      <alignment horizontal="left"/>
      <protection locked="0"/>
    </xf>
    <xf numFmtId="0" fontId="8" fillId="4" borderId="10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11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23</xdr:row>
      <xdr:rowOff>19050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90525" y="512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18</xdr:row>
          <xdr:rowOff>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</a:rPr>
                <a:t>Toileting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26</xdr:row>
          <xdr:rowOff>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</a:rPr>
                <a:t>Bathing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49</xdr:row>
          <xdr:rowOff>0</xdr:rowOff>
        </xdr:from>
        <xdr:to>
          <xdr:col>1</xdr:col>
          <xdr:colOff>0</xdr:colOff>
          <xdr:row>49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</a:rPr>
                <a:t>Other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30</xdr:row>
          <xdr:rowOff>0</xdr:rowOff>
        </xdr:from>
        <xdr:to>
          <xdr:col>1</xdr:col>
          <xdr:colOff>0</xdr:colOff>
          <xdr:row>30</xdr:row>
          <xdr:rowOff>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</a:rPr>
                <a:t>Eating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0233464\Documents\S.%20Spencer\Exceptions\Revised%20Exception%20Calculator%209.8.17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ft v1.4"/>
      <sheetName val="Revised Exception Calculator 9"/>
    </sheetNames>
    <definedNames>
      <definedName name="CommandButton15_Click"/>
      <definedName name="CommandButton18_Click"/>
      <definedName name="CommandButton22_Click"/>
      <definedName name="CommandButton6_Click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zoomScaleNormal="100" zoomScaleSheetLayoutView="70" workbookViewId="0">
      <selection activeCell="B3" sqref="B3:D3"/>
    </sheetView>
  </sheetViews>
  <sheetFormatPr defaultRowHeight="15" x14ac:dyDescent="0.25"/>
  <cols>
    <col min="1" max="1" width="33" style="3" bestFit="1" customWidth="1"/>
    <col min="2" max="2" width="11" style="3" customWidth="1"/>
    <col min="3" max="3" width="13.85546875" style="3" customWidth="1"/>
    <col min="4" max="4" width="12.28515625" style="3" customWidth="1"/>
    <col min="5" max="5" width="16.7109375" style="3" bestFit="1" customWidth="1"/>
    <col min="6" max="6" width="17.42578125" style="3" bestFit="1" customWidth="1"/>
    <col min="7" max="7" width="24.42578125" style="3" customWidth="1"/>
    <col min="8" max="8" width="0.7109375" style="3" customWidth="1"/>
    <col min="9" max="9" width="8.42578125" style="3" bestFit="1" customWidth="1"/>
    <col min="10" max="10" width="9.7109375" style="3" bestFit="1" customWidth="1"/>
    <col min="11" max="11" width="8.140625" style="3" customWidth="1"/>
    <col min="12" max="12" width="106" style="3" customWidth="1"/>
    <col min="13" max="16384" width="9.140625" style="3"/>
  </cols>
  <sheetData>
    <row r="1" spans="1:20" ht="21.7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24"/>
      <c r="T1" s="157">
        <v>1</v>
      </c>
    </row>
    <row r="2" spans="1:20" ht="21.75" thickBot="1" x14ac:dyDescent="0.4">
      <c r="A2" s="121"/>
      <c r="B2" s="122"/>
      <c r="C2" s="122"/>
      <c r="D2" s="123"/>
      <c r="E2" s="156" t="s">
        <v>54</v>
      </c>
      <c r="F2" s="156"/>
      <c r="G2" s="156"/>
      <c r="H2" s="156"/>
      <c r="I2" s="156"/>
      <c r="J2" s="156"/>
      <c r="K2" s="156"/>
      <c r="T2" s="157">
        <v>2</v>
      </c>
    </row>
    <row r="3" spans="1:20" ht="16.5" thickBot="1" x14ac:dyDescent="0.3">
      <c r="A3" s="4" t="s">
        <v>1</v>
      </c>
      <c r="B3" s="161"/>
      <c r="C3" s="162"/>
      <c r="D3" s="163"/>
      <c r="E3" s="164" t="s">
        <v>59</v>
      </c>
      <c r="F3" s="165"/>
      <c r="G3" s="165"/>
      <c r="H3" s="165"/>
      <c r="I3" s="165"/>
      <c r="J3" s="165"/>
      <c r="K3" s="165"/>
      <c r="L3" s="166"/>
      <c r="T3" s="157">
        <v>3</v>
      </c>
    </row>
    <row r="4" spans="1:20" ht="16.5" thickBot="1" x14ac:dyDescent="0.3">
      <c r="A4" s="4" t="s">
        <v>2</v>
      </c>
      <c r="B4" s="161"/>
      <c r="C4" s="162"/>
      <c r="D4" s="163"/>
      <c r="E4" s="167"/>
      <c r="F4" s="168"/>
      <c r="G4" s="168"/>
      <c r="H4" s="168"/>
      <c r="I4" s="168"/>
      <c r="J4" s="168"/>
      <c r="K4" s="168"/>
      <c r="L4" s="169"/>
      <c r="T4" s="157">
        <v>4</v>
      </c>
    </row>
    <row r="5" spans="1:20" ht="16.5" thickBot="1" x14ac:dyDescent="0.3">
      <c r="A5" s="4" t="s">
        <v>3</v>
      </c>
      <c r="B5" s="173"/>
      <c r="C5" s="162"/>
      <c r="D5" s="163"/>
      <c r="E5" s="167"/>
      <c r="F5" s="168"/>
      <c r="G5" s="168"/>
      <c r="H5" s="168"/>
      <c r="I5" s="168"/>
      <c r="J5" s="168"/>
      <c r="K5" s="168"/>
      <c r="L5" s="169"/>
      <c r="T5" s="157">
        <v>5</v>
      </c>
    </row>
    <row r="6" spans="1:20" ht="16.5" thickBot="1" x14ac:dyDescent="0.3">
      <c r="A6" s="4" t="s">
        <v>4</v>
      </c>
      <c r="B6" s="174"/>
      <c r="C6" s="175"/>
      <c r="D6" s="176"/>
      <c r="E6" s="167"/>
      <c r="F6" s="168"/>
      <c r="G6" s="168"/>
      <c r="H6" s="168"/>
      <c r="I6" s="168"/>
      <c r="J6" s="168"/>
      <c r="K6" s="168"/>
      <c r="L6" s="169"/>
      <c r="T6" s="157">
        <v>6</v>
      </c>
    </row>
    <row r="7" spans="1:20" ht="16.5" thickBot="1" x14ac:dyDescent="0.3">
      <c r="A7" s="4" t="s">
        <v>5</v>
      </c>
      <c r="B7" s="177"/>
      <c r="C7" s="178"/>
      <c r="D7" s="179"/>
      <c r="E7" s="167"/>
      <c r="F7" s="168"/>
      <c r="G7" s="168"/>
      <c r="H7" s="168"/>
      <c r="I7" s="168"/>
      <c r="J7" s="168"/>
      <c r="K7" s="168"/>
      <c r="L7" s="169"/>
      <c r="T7" s="157">
        <v>7</v>
      </c>
    </row>
    <row r="8" spans="1:20" ht="45" customHeight="1" thickBot="1" x14ac:dyDescent="0.3">
      <c r="A8" s="180" t="s">
        <v>55</v>
      </c>
      <c r="B8" s="181"/>
      <c r="C8" s="5"/>
      <c r="D8" s="5"/>
      <c r="E8" s="170"/>
      <c r="F8" s="171"/>
      <c r="G8" s="171"/>
      <c r="H8" s="171"/>
      <c r="I8" s="171"/>
      <c r="J8" s="171"/>
      <c r="K8" s="171"/>
      <c r="L8" s="172"/>
    </row>
    <row r="9" spans="1:20" ht="19.5" thickBot="1" x14ac:dyDescent="0.35">
      <c r="A9" s="182" t="s">
        <v>6</v>
      </c>
      <c r="B9" s="6"/>
      <c r="C9" s="7" t="s">
        <v>7</v>
      </c>
      <c r="D9" s="8"/>
      <c r="E9" s="9"/>
      <c r="F9" s="6"/>
      <c r="G9" s="113" t="s">
        <v>8</v>
      </c>
      <c r="H9" s="10"/>
      <c r="I9" s="11" t="s">
        <v>9</v>
      </c>
      <c r="J9" s="12"/>
      <c r="K9" s="13"/>
    </row>
    <row r="10" spans="1:20" ht="39" customHeight="1" thickBot="1" x14ac:dyDescent="0.3">
      <c r="A10" s="183"/>
      <c r="B10" s="148" t="s">
        <v>57</v>
      </c>
      <c r="C10" s="14" t="s">
        <v>53</v>
      </c>
      <c r="D10" s="114" t="s">
        <v>52</v>
      </c>
      <c r="E10" s="153" t="s">
        <v>56</v>
      </c>
      <c r="F10" s="15" t="s">
        <v>58</v>
      </c>
      <c r="G10" s="16" t="s">
        <v>10</v>
      </c>
      <c r="H10" s="17"/>
      <c r="I10" s="18" t="s">
        <v>11</v>
      </c>
      <c r="J10" s="19" t="s">
        <v>12</v>
      </c>
      <c r="K10" s="20" t="s">
        <v>13</v>
      </c>
      <c r="L10" s="21" t="s">
        <v>14</v>
      </c>
    </row>
    <row r="11" spans="1:20" ht="15.75" thickBot="1" x14ac:dyDescent="0.3">
      <c r="A11" s="22" t="s">
        <v>15</v>
      </c>
      <c r="B11" s="115"/>
      <c r="C11" s="119"/>
      <c r="D11" s="23"/>
      <c r="E11" s="117"/>
      <c r="F11" s="23"/>
      <c r="G11" s="158" t="s">
        <v>16</v>
      </c>
      <c r="H11" s="24"/>
      <c r="I11" s="25"/>
      <c r="J11" s="128"/>
      <c r="K11" s="149">
        <f>ROUND(MAX(0,(B11*C11*D11*F11/7*14/60)-(E11/7*14)),0)</f>
        <v>0</v>
      </c>
      <c r="L11" s="26"/>
    </row>
    <row r="12" spans="1:20" ht="15.75" thickBot="1" x14ac:dyDescent="0.3">
      <c r="A12" s="27" t="s">
        <v>17</v>
      </c>
      <c r="B12" s="115"/>
      <c r="C12" s="119"/>
      <c r="D12" s="23"/>
      <c r="E12" s="117"/>
      <c r="F12" s="23"/>
      <c r="G12" s="159"/>
      <c r="H12" s="24"/>
      <c r="I12" s="28"/>
      <c r="J12" s="130"/>
      <c r="K12" s="150">
        <f>ROUND(MAX(0,(B12*C12*D12*F12/7*14/60)-(E12/7*14)),0)</f>
        <v>0</v>
      </c>
      <c r="L12" s="29"/>
    </row>
    <row r="13" spans="1:20" ht="15.75" thickBot="1" x14ac:dyDescent="0.3">
      <c r="A13" s="147" t="s">
        <v>18</v>
      </c>
      <c r="B13" s="152"/>
      <c r="C13" s="155"/>
      <c r="D13" s="146"/>
      <c r="E13" s="154"/>
      <c r="F13" s="146"/>
      <c r="G13" s="159"/>
      <c r="H13" s="24"/>
      <c r="I13" s="28"/>
      <c r="J13" s="130"/>
      <c r="K13" s="150">
        <f>ROUND(MAX(0,(B13*C13*D13*F13/7*14/60)-(E13/7*14)),0)</f>
        <v>0</v>
      </c>
      <c r="L13" s="29"/>
    </row>
    <row r="14" spans="1:20" ht="15.75" thickBot="1" x14ac:dyDescent="0.3">
      <c r="A14" s="30" t="s">
        <v>18</v>
      </c>
      <c r="B14" s="116"/>
      <c r="C14" s="120"/>
      <c r="D14" s="31"/>
      <c r="E14" s="118"/>
      <c r="F14" s="31"/>
      <c r="G14" s="159"/>
      <c r="H14" s="24"/>
      <c r="I14" s="28"/>
      <c r="J14" s="132"/>
      <c r="K14" s="151">
        <f>ROUND(MAX(0,(B14*C14*D14*F14/7*14/60)-(E14/7*14)),0)</f>
        <v>0</v>
      </c>
      <c r="L14" s="29"/>
    </row>
    <row r="15" spans="1:20" ht="16.5" thickBot="1" x14ac:dyDescent="0.3">
      <c r="A15" s="32" t="s">
        <v>13</v>
      </c>
      <c r="B15" s="33"/>
      <c r="C15" s="33"/>
      <c r="D15" s="33"/>
      <c r="E15" s="33"/>
      <c r="F15" s="33"/>
      <c r="G15" s="160"/>
      <c r="H15" s="24"/>
      <c r="I15" s="34"/>
      <c r="J15" s="134">
        <f>MAX(0,K15-I15)</f>
        <v>0</v>
      </c>
      <c r="K15" s="135">
        <f>IF(SUM(K11:K14)&gt;I15,SUM(K11:K14),I15)</f>
        <v>0</v>
      </c>
      <c r="L15" s="35"/>
    </row>
    <row r="16" spans="1:20" ht="15.75" thickBot="1" x14ac:dyDescent="0.3">
      <c r="A16" s="36"/>
      <c r="B16" s="37"/>
      <c r="C16" s="38"/>
      <c r="D16" s="125"/>
      <c r="E16" s="39"/>
      <c r="F16" s="39"/>
      <c r="G16" s="40"/>
      <c r="H16" s="24"/>
      <c r="I16" s="41"/>
      <c r="J16" s="42"/>
      <c r="K16" s="43"/>
      <c r="L16" s="44"/>
    </row>
    <row r="17" spans="1:12" ht="15.75" thickBot="1" x14ac:dyDescent="0.3">
      <c r="A17" s="45" t="s">
        <v>19</v>
      </c>
      <c r="B17" s="115"/>
      <c r="C17" s="119"/>
      <c r="D17" s="23"/>
      <c r="E17" s="117"/>
      <c r="F17" s="23"/>
      <c r="G17" s="184" t="s">
        <v>20</v>
      </c>
      <c r="H17" s="24"/>
      <c r="I17" s="46"/>
      <c r="J17" s="128"/>
      <c r="K17" s="129">
        <f>ROUND(MAX(0,(B17*C17*D17*F17/7*14/60)-(E17/7*14)),0)</f>
        <v>0</v>
      </c>
      <c r="L17" s="47"/>
    </row>
    <row r="18" spans="1:12" ht="15.75" thickBot="1" x14ac:dyDescent="0.3">
      <c r="A18" s="48" t="s">
        <v>21</v>
      </c>
      <c r="B18" s="115"/>
      <c r="C18" s="119"/>
      <c r="D18" s="23"/>
      <c r="E18" s="117"/>
      <c r="F18" s="23"/>
      <c r="G18" s="185"/>
      <c r="H18" s="24"/>
      <c r="I18" s="49"/>
      <c r="J18" s="130"/>
      <c r="K18" s="131">
        <f>ROUND(MAX(0,(B18*C18*D18*F18/7*14/60)-(E18/7*14)),0)</f>
        <v>0</v>
      </c>
      <c r="L18" s="50"/>
    </row>
    <row r="19" spans="1:12" ht="15.75" thickBot="1" x14ac:dyDescent="0.3">
      <c r="A19" s="48" t="s">
        <v>22</v>
      </c>
      <c r="B19" s="115"/>
      <c r="C19" s="119"/>
      <c r="D19" s="23"/>
      <c r="E19" s="117"/>
      <c r="F19" s="23"/>
      <c r="G19" s="185"/>
      <c r="H19" s="24"/>
      <c r="I19" s="49"/>
      <c r="J19" s="130"/>
      <c r="K19" s="131">
        <f>ROUND(MAX(0,(B19*C19*D19*F19/7*14/60)-(E19/7*14)),0)</f>
        <v>0</v>
      </c>
      <c r="L19" s="50"/>
    </row>
    <row r="20" spans="1:12" ht="15.75" thickBot="1" x14ac:dyDescent="0.3">
      <c r="A20" s="51" t="s">
        <v>18</v>
      </c>
      <c r="B20" s="116"/>
      <c r="C20" s="120"/>
      <c r="D20" s="31"/>
      <c r="E20" s="118"/>
      <c r="F20" s="31"/>
      <c r="G20" s="185"/>
      <c r="H20" s="24"/>
      <c r="I20" s="49"/>
      <c r="J20" s="132"/>
      <c r="K20" s="133">
        <f>ROUND(MAX(0,(B20*C20*D20*F20/7*14/60)-(E20/7*14)),0)</f>
        <v>0</v>
      </c>
      <c r="L20" s="52"/>
    </row>
    <row r="21" spans="1:12" ht="16.5" thickBot="1" x14ac:dyDescent="0.3">
      <c r="A21" s="32" t="s">
        <v>13</v>
      </c>
      <c r="B21" s="33"/>
      <c r="C21" s="33"/>
      <c r="D21" s="33"/>
      <c r="E21" s="33"/>
      <c r="F21" s="33"/>
      <c r="G21" s="160"/>
      <c r="H21" s="24"/>
      <c r="I21" s="34"/>
      <c r="J21" s="134">
        <f>MAX(0,K21-I21)</f>
        <v>0</v>
      </c>
      <c r="K21" s="135">
        <f>IF(SUM(K17:K20)&gt;I21,SUM(K17:K20),I21)</f>
        <v>0</v>
      </c>
      <c r="L21" s="53"/>
    </row>
    <row r="22" spans="1:12" ht="15.75" thickBot="1" x14ac:dyDescent="0.3">
      <c r="A22" s="54"/>
      <c r="B22" s="55"/>
      <c r="C22" s="56"/>
      <c r="D22" s="125"/>
      <c r="E22" s="39"/>
      <c r="F22" s="39"/>
      <c r="G22" s="57"/>
      <c r="H22" s="24"/>
      <c r="I22" s="58"/>
      <c r="J22" s="42"/>
      <c r="K22" s="43"/>
      <c r="L22" s="44"/>
    </row>
    <row r="23" spans="1:12" ht="15.75" thickBot="1" x14ac:dyDescent="0.3">
      <c r="A23" s="45" t="s">
        <v>23</v>
      </c>
      <c r="B23" s="115"/>
      <c r="C23" s="119"/>
      <c r="D23" s="23"/>
      <c r="E23" s="117"/>
      <c r="F23" s="23"/>
      <c r="G23" s="184" t="s">
        <v>24</v>
      </c>
      <c r="H23" s="24"/>
      <c r="I23" s="59"/>
      <c r="J23" s="128"/>
      <c r="K23" s="129">
        <f>ROUND(MAX(0,(B23*C23*D23*F23/7*14/60)-(E23/7*14)),0)</f>
        <v>0</v>
      </c>
      <c r="L23" s="26"/>
    </row>
    <row r="24" spans="1:12" ht="15.75" thickBot="1" x14ac:dyDescent="0.3">
      <c r="A24" s="48" t="s">
        <v>25</v>
      </c>
      <c r="B24" s="115"/>
      <c r="C24" s="119"/>
      <c r="D24" s="23"/>
      <c r="E24" s="117"/>
      <c r="F24" s="23"/>
      <c r="G24" s="185"/>
      <c r="H24" s="24"/>
      <c r="I24" s="60"/>
      <c r="J24" s="130"/>
      <c r="K24" s="131">
        <f>ROUND(MAX(0,(B24*C24*D24*F24/7*14/60)-(E24/7*14)),0)</f>
        <v>0</v>
      </c>
      <c r="L24" s="29"/>
    </row>
    <row r="25" spans="1:12" ht="15.75" thickBot="1" x14ac:dyDescent="0.3">
      <c r="A25" s="48" t="s">
        <v>26</v>
      </c>
      <c r="B25" s="115"/>
      <c r="C25" s="119"/>
      <c r="D25" s="23"/>
      <c r="E25" s="117"/>
      <c r="F25" s="23"/>
      <c r="G25" s="185"/>
      <c r="H25" s="24"/>
      <c r="I25" s="60"/>
      <c r="J25" s="130"/>
      <c r="K25" s="131">
        <f>ROUND(MAX(0,(B25*C25*D25*F25/7*14/60)-(E25/7*14)),0)</f>
        <v>0</v>
      </c>
      <c r="L25" s="29"/>
    </row>
    <row r="26" spans="1:12" ht="15.75" thickBot="1" x14ac:dyDescent="0.3">
      <c r="A26" s="61" t="s">
        <v>27</v>
      </c>
      <c r="B26" s="116"/>
      <c r="C26" s="120"/>
      <c r="D26" s="31"/>
      <c r="E26" s="118"/>
      <c r="F26" s="31"/>
      <c r="G26" s="185"/>
      <c r="H26" s="24"/>
      <c r="I26" s="60"/>
      <c r="J26" s="132"/>
      <c r="K26" s="133">
        <f>ROUND(MAX(0,(B26*C26*D26*F26/7*14/60)-(E26/7*14)),0)</f>
        <v>0</v>
      </c>
      <c r="L26" s="29"/>
    </row>
    <row r="27" spans="1:12" ht="16.5" thickBot="1" x14ac:dyDescent="0.3">
      <c r="A27" s="32" t="s">
        <v>13</v>
      </c>
      <c r="B27" s="33"/>
      <c r="C27" s="33"/>
      <c r="D27" s="33"/>
      <c r="E27" s="33"/>
      <c r="F27" s="33"/>
      <c r="G27" s="160"/>
      <c r="H27" s="24"/>
      <c r="I27" s="34"/>
      <c r="J27" s="134">
        <f>MAX(0,K27-I27)</f>
        <v>0</v>
      </c>
      <c r="K27" s="135">
        <f>IF(SUM(K23:K26)&gt;I27,SUM(K23:K26),I27)</f>
        <v>0</v>
      </c>
      <c r="L27" s="35"/>
    </row>
    <row r="28" spans="1:12" ht="15.75" thickBot="1" x14ac:dyDescent="0.3">
      <c r="A28" s="36"/>
      <c r="B28" s="62"/>
      <c r="C28" s="63"/>
      <c r="D28" s="126"/>
      <c r="E28" s="64"/>
      <c r="F28" s="65"/>
      <c r="G28" s="40"/>
      <c r="H28" s="24"/>
      <c r="I28" s="41"/>
      <c r="J28" s="42"/>
      <c r="K28" s="43"/>
      <c r="L28" s="44"/>
    </row>
    <row r="29" spans="1:12" ht="15.75" thickBot="1" x14ac:dyDescent="0.3">
      <c r="A29" s="45" t="s">
        <v>28</v>
      </c>
      <c r="B29" s="115"/>
      <c r="C29" s="119"/>
      <c r="D29" s="23"/>
      <c r="E29" s="117"/>
      <c r="F29" s="23"/>
      <c r="G29" s="184" t="s">
        <v>29</v>
      </c>
      <c r="H29" s="24"/>
      <c r="I29" s="66"/>
      <c r="J29" s="128"/>
      <c r="K29" s="136">
        <f>ROUND(MAX(0,(B29*C29*D29*F29/7*14/60)-(E29/7*14)),0)</f>
        <v>0</v>
      </c>
      <c r="L29" s="26"/>
    </row>
    <row r="30" spans="1:12" ht="15.75" thickBot="1" x14ac:dyDescent="0.3">
      <c r="A30" s="67" t="s">
        <v>30</v>
      </c>
      <c r="B30" s="116"/>
      <c r="C30" s="120"/>
      <c r="D30" s="31"/>
      <c r="E30" s="118"/>
      <c r="F30" s="31"/>
      <c r="G30" s="185"/>
      <c r="H30" s="24"/>
      <c r="I30" s="68"/>
      <c r="J30" s="130"/>
      <c r="K30" s="131">
        <f>ROUND(MAX(0,(B30*C30*D30*F30/7*14/60)-(E30/7*14)),0)</f>
        <v>0</v>
      </c>
      <c r="L30" s="29"/>
    </row>
    <row r="31" spans="1:12" ht="15.75" thickBot="1" x14ac:dyDescent="0.3">
      <c r="A31" s="69" t="s">
        <v>18</v>
      </c>
      <c r="B31" s="116"/>
      <c r="C31" s="120"/>
      <c r="D31" s="31"/>
      <c r="E31" s="118"/>
      <c r="F31" s="31"/>
      <c r="G31" s="185"/>
      <c r="H31" s="24"/>
      <c r="I31" s="68"/>
      <c r="J31" s="132"/>
      <c r="K31" s="131">
        <f>ROUND(MAX(0,(B31*C31*D31*F31/7*14/60)-(E31/7*14)),0)</f>
        <v>0</v>
      </c>
      <c r="L31" s="70"/>
    </row>
    <row r="32" spans="1:12" ht="16.5" thickBot="1" x14ac:dyDescent="0.3">
      <c r="A32" s="32" t="s">
        <v>13</v>
      </c>
      <c r="B32" s="33"/>
      <c r="C32" s="33"/>
      <c r="D32" s="33"/>
      <c r="E32" s="33"/>
      <c r="F32" s="33"/>
      <c r="G32" s="160"/>
      <c r="H32" s="24"/>
      <c r="I32" s="34"/>
      <c r="J32" s="137">
        <f>MAX(0,K32-I32)</f>
        <v>0</v>
      </c>
      <c r="K32" s="135">
        <f>IF(SUM(K29:K31)&gt;I32,SUM(K29:K31),I32)</f>
        <v>0</v>
      </c>
      <c r="L32" s="35"/>
    </row>
    <row r="33" spans="1:12" ht="15.75" thickBot="1" x14ac:dyDescent="0.3">
      <c r="A33" s="54"/>
      <c r="B33" s="55"/>
      <c r="C33" s="56"/>
      <c r="D33" s="125"/>
      <c r="E33" s="39"/>
      <c r="F33" s="39"/>
      <c r="G33" s="71"/>
      <c r="H33" s="24"/>
      <c r="I33" s="58"/>
      <c r="J33" s="42"/>
      <c r="K33" s="43"/>
      <c r="L33" s="44"/>
    </row>
    <row r="34" spans="1:12" ht="16.5" thickBot="1" x14ac:dyDescent="0.3">
      <c r="A34" s="72" t="s">
        <v>31</v>
      </c>
      <c r="B34" s="115"/>
      <c r="C34" s="120"/>
      <c r="D34" s="31"/>
      <c r="E34" s="117"/>
      <c r="F34" s="23"/>
      <c r="G34" s="73" t="s">
        <v>31</v>
      </c>
      <c r="H34" s="24"/>
      <c r="I34" s="34"/>
      <c r="J34" s="134">
        <f>MAX(0,K34-I34)</f>
        <v>0</v>
      </c>
      <c r="K34" s="135">
        <f>ROUND(IF(((B34*C34*D34*F34/7*14/60)-(E34/7*14))&gt;I34,((B34*C34*D34*F34/7*14/60)-(E34/7*14)),I34),0)</f>
        <v>0</v>
      </c>
      <c r="L34" s="74"/>
    </row>
    <row r="35" spans="1:12" ht="15.75" thickBot="1" x14ac:dyDescent="0.3">
      <c r="A35" s="54"/>
      <c r="B35" s="37"/>
      <c r="C35" s="38"/>
      <c r="D35" s="125"/>
      <c r="E35" s="39"/>
      <c r="F35" s="39"/>
      <c r="G35" s="40"/>
      <c r="H35" s="24"/>
      <c r="I35" s="58"/>
      <c r="J35" s="75"/>
      <c r="K35" s="76"/>
      <c r="L35" s="44"/>
    </row>
    <row r="36" spans="1:12" ht="15.75" thickBot="1" x14ac:dyDescent="0.3">
      <c r="A36" s="22" t="s">
        <v>32</v>
      </c>
      <c r="B36" s="115"/>
      <c r="C36" s="119"/>
      <c r="D36" s="23"/>
      <c r="E36" s="117"/>
      <c r="F36" s="77"/>
      <c r="G36" s="158" t="s">
        <v>33</v>
      </c>
      <c r="H36" s="24"/>
      <c r="I36" s="59"/>
      <c r="J36" s="128"/>
      <c r="K36" s="129">
        <f>ROUND(MAX(0,(B36*C36*D36*F36/7*14/60)-(E36/7*14)),0)</f>
        <v>0</v>
      </c>
      <c r="L36" s="26"/>
    </row>
    <row r="37" spans="1:12" ht="15.75" thickBot="1" x14ac:dyDescent="0.3">
      <c r="A37" s="78" t="s">
        <v>34</v>
      </c>
      <c r="B37" s="115"/>
      <c r="C37" s="119"/>
      <c r="D37" s="23"/>
      <c r="E37" s="117"/>
      <c r="F37" s="77"/>
      <c r="G37" s="159"/>
      <c r="H37" s="24"/>
      <c r="I37" s="60"/>
      <c r="J37" s="130"/>
      <c r="K37" s="138">
        <f>ROUND(MAX(0,(B37*C37*D37*F37/7*14/60)-(E37/7*14)),0)</f>
        <v>0</v>
      </c>
      <c r="L37" s="79"/>
    </row>
    <row r="38" spans="1:12" ht="15.75" thickBot="1" x14ac:dyDescent="0.3">
      <c r="A38" s="80" t="s">
        <v>18</v>
      </c>
      <c r="B38" s="152"/>
      <c r="C38" s="155"/>
      <c r="D38" s="146"/>
      <c r="E38" s="154"/>
      <c r="F38" s="81"/>
      <c r="G38" s="159"/>
      <c r="H38" s="24"/>
      <c r="I38" s="60"/>
      <c r="J38" s="130"/>
      <c r="K38" s="138">
        <f>ROUND(MAX(0,(B38*C38*D38*F38/7*14/60)-(E38/7*14)),0)</f>
        <v>0</v>
      </c>
      <c r="L38" s="79"/>
    </row>
    <row r="39" spans="1:12" ht="15.75" thickBot="1" x14ac:dyDescent="0.3">
      <c r="A39" s="30" t="s">
        <v>18</v>
      </c>
      <c r="B39" s="116"/>
      <c r="C39" s="120"/>
      <c r="D39" s="31"/>
      <c r="E39" s="118"/>
      <c r="F39" s="82"/>
      <c r="G39" s="159"/>
      <c r="H39" s="24"/>
      <c r="I39" s="60"/>
      <c r="J39" s="132"/>
      <c r="K39" s="133">
        <f>ROUND(MAX(0,(B39*C39*D39*F39/7*14/60)-(E39/7*14)),0)</f>
        <v>0</v>
      </c>
      <c r="L39" s="29"/>
    </row>
    <row r="40" spans="1:12" ht="16.5" thickBot="1" x14ac:dyDescent="0.3">
      <c r="A40" s="83" t="s">
        <v>13</v>
      </c>
      <c r="B40" s="84"/>
      <c r="C40" s="85"/>
      <c r="D40" s="85"/>
      <c r="E40" s="85"/>
      <c r="F40" s="86"/>
      <c r="G40" s="160"/>
      <c r="H40" s="24"/>
      <c r="I40" s="87"/>
      <c r="J40" s="139">
        <f>MAX(0,K40-I40)</f>
        <v>0</v>
      </c>
      <c r="K40" s="140">
        <f>IF(SUM(K36:K39)&gt;I40,SUM(K36:K39),I40)</f>
        <v>0</v>
      </c>
      <c r="L40" s="35"/>
    </row>
    <row r="41" spans="1:12" ht="16.5" thickBot="1" x14ac:dyDescent="0.3">
      <c r="A41" s="88" t="s">
        <v>35</v>
      </c>
      <c r="B41" s="33"/>
      <c r="C41" s="33"/>
      <c r="D41" s="33"/>
      <c r="E41" s="33"/>
      <c r="F41" s="33"/>
      <c r="G41" s="89" t="s">
        <v>36</v>
      </c>
      <c r="H41" s="90"/>
      <c r="I41" s="141">
        <f>I15+I21+I27+I32+I34+I40</f>
        <v>0</v>
      </c>
      <c r="J41" s="141">
        <f t="shared" ref="J41" si="0">J15+J21+J27+J32+J34+J40</f>
        <v>0</v>
      </c>
      <c r="K41" s="141">
        <f>K15+K21+K27+K32+K34+K40</f>
        <v>0</v>
      </c>
      <c r="L41" s="91"/>
    </row>
    <row r="42" spans="1:12" ht="15.75" thickBot="1" x14ac:dyDescent="0.3">
      <c r="A42" s="92"/>
      <c r="B42" s="93"/>
      <c r="C42" s="94"/>
      <c r="D42" s="127"/>
      <c r="E42" s="95"/>
      <c r="F42" s="95"/>
      <c r="G42" s="71"/>
      <c r="H42" s="24"/>
      <c r="I42" s="96"/>
      <c r="J42" s="97"/>
      <c r="K42" s="43">
        <f>MAX(0,(B42*C42*D42*F42/7*14/60)-(E42/7*14))</f>
        <v>0</v>
      </c>
      <c r="L42" s="44"/>
    </row>
    <row r="43" spans="1:12" ht="16.5" thickBot="1" x14ac:dyDescent="0.3">
      <c r="A43" s="72" t="s">
        <v>37</v>
      </c>
      <c r="B43" s="115"/>
      <c r="C43" s="119"/>
      <c r="D43" s="23"/>
      <c r="E43" s="117"/>
      <c r="F43" s="23"/>
      <c r="G43" s="98" t="s">
        <v>38</v>
      </c>
      <c r="H43" s="24"/>
      <c r="I43" s="34"/>
      <c r="J43" s="142">
        <f>MAX(0,K43-I43)</f>
        <v>0</v>
      </c>
      <c r="K43" s="135">
        <f t="shared" ref="K43:K50" si="1">ROUND(IF(((B43*C43*D43*F43/7*14/60)-(E43/7*14))&gt;I43,((B43*C43*D43*F43/7*14/60)-(E43/7*14)),I43),0)</f>
        <v>0</v>
      </c>
      <c r="L43" s="99"/>
    </row>
    <row r="44" spans="1:12" ht="16.5" thickBot="1" x14ac:dyDescent="0.3">
      <c r="A44" s="72" t="s">
        <v>39</v>
      </c>
      <c r="B44" s="115"/>
      <c r="C44" s="119"/>
      <c r="D44" s="23"/>
      <c r="E44" s="117"/>
      <c r="F44" s="23"/>
      <c r="G44" s="100" t="s">
        <v>40</v>
      </c>
      <c r="H44" s="24"/>
      <c r="I44" s="34"/>
      <c r="J44" s="142">
        <f t="shared" ref="J44:J50" si="2">MAX(0,K44-I44)</f>
        <v>0</v>
      </c>
      <c r="K44" s="135">
        <f t="shared" si="1"/>
        <v>0</v>
      </c>
      <c r="L44" s="99"/>
    </row>
    <row r="45" spans="1:12" ht="16.5" thickBot="1" x14ac:dyDescent="0.3">
      <c r="A45" s="72" t="s">
        <v>41</v>
      </c>
      <c r="B45" s="115"/>
      <c r="C45" s="119"/>
      <c r="D45" s="23"/>
      <c r="E45" s="117"/>
      <c r="F45" s="23"/>
      <c r="G45" s="100" t="s">
        <v>42</v>
      </c>
      <c r="H45" s="24"/>
      <c r="I45" s="34"/>
      <c r="J45" s="142">
        <f t="shared" si="2"/>
        <v>0</v>
      </c>
      <c r="K45" s="135">
        <f t="shared" si="1"/>
        <v>0</v>
      </c>
      <c r="L45" s="99"/>
    </row>
    <row r="46" spans="1:12" ht="16.5" thickBot="1" x14ac:dyDescent="0.3">
      <c r="A46" s="72" t="s">
        <v>43</v>
      </c>
      <c r="B46" s="115"/>
      <c r="C46" s="119"/>
      <c r="D46" s="23"/>
      <c r="E46" s="117"/>
      <c r="F46" s="23"/>
      <c r="G46" s="100" t="s">
        <v>44</v>
      </c>
      <c r="H46" s="24"/>
      <c r="I46" s="34"/>
      <c r="J46" s="142">
        <f t="shared" si="2"/>
        <v>0</v>
      </c>
      <c r="K46" s="135">
        <f t="shared" si="1"/>
        <v>0</v>
      </c>
      <c r="L46" s="99"/>
    </row>
    <row r="47" spans="1:12" ht="16.5" thickBot="1" x14ac:dyDescent="0.3">
      <c r="A47" s="72" t="s">
        <v>45</v>
      </c>
      <c r="B47" s="115"/>
      <c r="C47" s="119"/>
      <c r="D47" s="23"/>
      <c r="E47" s="117"/>
      <c r="F47" s="23"/>
      <c r="G47" s="100" t="s">
        <v>46</v>
      </c>
      <c r="H47" s="24"/>
      <c r="I47" s="34"/>
      <c r="J47" s="142">
        <f t="shared" si="2"/>
        <v>0</v>
      </c>
      <c r="K47" s="135">
        <f t="shared" si="1"/>
        <v>0</v>
      </c>
      <c r="L47" s="99"/>
    </row>
    <row r="48" spans="1:12" ht="16.5" thickBot="1" x14ac:dyDescent="0.3">
      <c r="A48" s="72" t="s">
        <v>47</v>
      </c>
      <c r="B48" s="115"/>
      <c r="C48" s="119"/>
      <c r="D48" s="23"/>
      <c r="E48" s="117"/>
      <c r="F48" s="23"/>
      <c r="G48" s="100" t="s">
        <v>47</v>
      </c>
      <c r="H48" s="24"/>
      <c r="I48" s="34"/>
      <c r="J48" s="142">
        <f t="shared" si="2"/>
        <v>0</v>
      </c>
      <c r="K48" s="135">
        <f t="shared" si="1"/>
        <v>0</v>
      </c>
      <c r="L48" s="99"/>
    </row>
    <row r="49" spans="1:12" ht="16.5" thickBot="1" x14ac:dyDescent="0.3">
      <c r="A49" s="72" t="s">
        <v>48</v>
      </c>
      <c r="B49" s="115"/>
      <c r="C49" s="119"/>
      <c r="D49" s="23"/>
      <c r="E49" s="117"/>
      <c r="F49" s="23"/>
      <c r="G49" s="100" t="s">
        <v>49</v>
      </c>
      <c r="H49" s="101"/>
      <c r="I49" s="34"/>
      <c r="J49" s="142">
        <f t="shared" si="2"/>
        <v>0</v>
      </c>
      <c r="K49" s="135">
        <f t="shared" si="1"/>
        <v>0</v>
      </c>
      <c r="L49" s="99"/>
    </row>
    <row r="50" spans="1:12" ht="16.5" thickBot="1" x14ac:dyDescent="0.3">
      <c r="A50" s="72" t="s">
        <v>18</v>
      </c>
      <c r="B50" s="116"/>
      <c r="C50" s="120"/>
      <c r="D50" s="31"/>
      <c r="E50" s="118"/>
      <c r="F50" s="31"/>
      <c r="G50" s="100" t="s">
        <v>18</v>
      </c>
      <c r="H50" s="101"/>
      <c r="I50" s="34"/>
      <c r="J50" s="142">
        <f t="shared" si="2"/>
        <v>0</v>
      </c>
      <c r="K50" s="135">
        <f t="shared" si="1"/>
        <v>0</v>
      </c>
      <c r="L50" s="99"/>
    </row>
    <row r="51" spans="1:12" ht="16.5" thickBot="1" x14ac:dyDescent="0.3">
      <c r="A51" s="102"/>
      <c r="B51" s="103"/>
      <c r="C51" s="104"/>
      <c r="D51" s="103"/>
      <c r="E51" s="103"/>
      <c r="F51" s="103"/>
      <c r="G51" s="89" t="s">
        <v>50</v>
      </c>
      <c r="H51" s="105"/>
      <c r="I51" s="141">
        <f>SUM(I43:I50)</f>
        <v>0</v>
      </c>
      <c r="J51" s="141">
        <f>SUM(J43:J50)</f>
        <v>0</v>
      </c>
      <c r="K51" s="141">
        <f t="shared" ref="K51" si="3">SUM(K43:K50)</f>
        <v>0</v>
      </c>
      <c r="L51" s="106"/>
    </row>
    <row r="52" spans="1:12" ht="19.5" thickBot="1" x14ac:dyDescent="0.35">
      <c r="A52" s="102"/>
      <c r="B52" s="107"/>
      <c r="C52" s="107"/>
      <c r="D52" s="107"/>
      <c r="E52" s="107"/>
      <c r="F52" s="107"/>
      <c r="G52" s="108" t="s">
        <v>51</v>
      </c>
      <c r="H52" s="109"/>
      <c r="I52" s="145">
        <f>I41+I51</f>
        <v>0</v>
      </c>
      <c r="J52" s="143">
        <f t="shared" ref="J52:K52" si="4">J41+J51</f>
        <v>0</v>
      </c>
      <c r="K52" s="144">
        <f t="shared" si="4"/>
        <v>0</v>
      </c>
    </row>
    <row r="53" spans="1:12" ht="19.5" thickBot="1" x14ac:dyDescent="0.35">
      <c r="A53" s="110"/>
      <c r="H53" s="111"/>
      <c r="I53" s="11" t="s">
        <v>9</v>
      </c>
      <c r="J53" s="12"/>
      <c r="K53" s="13"/>
      <c r="L53" s="3" t="s">
        <v>35</v>
      </c>
    </row>
    <row r="54" spans="1:12" x14ac:dyDescent="0.25">
      <c r="H54" s="111"/>
      <c r="L54" s="3" t="s">
        <v>35</v>
      </c>
    </row>
    <row r="55" spans="1:12" x14ac:dyDescent="0.25">
      <c r="A55" s="112">
        <v>6</v>
      </c>
    </row>
    <row r="56" spans="1:12" x14ac:dyDescent="0.25">
      <c r="A56" s="112">
        <v>5</v>
      </c>
      <c r="B56" s="24"/>
      <c r="C56" s="24"/>
      <c r="D56" s="24"/>
      <c r="E56" s="24"/>
    </row>
    <row r="57" spans="1:12" x14ac:dyDescent="0.25">
      <c r="A57" s="112">
        <v>4</v>
      </c>
      <c r="B57" s="24"/>
      <c r="C57" s="24"/>
      <c r="D57" s="24"/>
      <c r="E57" s="24"/>
    </row>
    <row r="58" spans="1:12" x14ac:dyDescent="0.25">
      <c r="A58" s="112">
        <v>3</v>
      </c>
      <c r="B58" s="24"/>
      <c r="C58" s="24"/>
      <c r="D58" s="24"/>
      <c r="E58" s="24"/>
    </row>
    <row r="59" spans="1:12" x14ac:dyDescent="0.25">
      <c r="A59" s="112">
        <v>2</v>
      </c>
      <c r="B59" s="24"/>
      <c r="C59" s="24"/>
      <c r="D59" s="24"/>
      <c r="E59" s="24"/>
    </row>
    <row r="60" spans="1:12" x14ac:dyDescent="0.25">
      <c r="A60" s="112">
        <v>1</v>
      </c>
      <c r="B60" s="24"/>
      <c r="C60" s="24"/>
      <c r="D60" s="24"/>
      <c r="E60" s="24"/>
    </row>
    <row r="61" spans="1:12" x14ac:dyDescent="0.25">
      <c r="A61" s="112">
        <v>0</v>
      </c>
      <c r="B61" s="24"/>
      <c r="C61" s="24"/>
      <c r="D61" s="24"/>
      <c r="E61" s="24"/>
    </row>
    <row r="62" spans="1:12" x14ac:dyDescent="0.25">
      <c r="A62" s="112"/>
      <c r="B62" s="24"/>
      <c r="C62" s="24"/>
      <c r="D62" s="24"/>
      <c r="E62" s="24"/>
    </row>
    <row r="63" spans="1:12" x14ac:dyDescent="0.25">
      <c r="A63" s="112"/>
      <c r="B63" s="24"/>
      <c r="C63" s="24"/>
      <c r="D63" s="24"/>
      <c r="E63" s="24"/>
    </row>
    <row r="64" spans="1:12" x14ac:dyDescent="0.25">
      <c r="A64" s="112">
        <v>1</v>
      </c>
      <c r="B64" s="24"/>
      <c r="C64" s="24"/>
      <c r="D64" s="24"/>
      <c r="E64" s="24"/>
    </row>
    <row r="65" spans="1:5" x14ac:dyDescent="0.25">
      <c r="A65" s="112">
        <v>2</v>
      </c>
      <c r="B65" s="24"/>
      <c r="C65" s="24"/>
      <c r="D65" s="24"/>
      <c r="E65" s="24"/>
    </row>
    <row r="66" spans="1:5" x14ac:dyDescent="0.25">
      <c r="A66" s="112">
        <v>3</v>
      </c>
      <c r="B66" s="24"/>
      <c r="C66" s="24"/>
      <c r="D66" s="24"/>
      <c r="E66" s="24"/>
    </row>
    <row r="67" spans="1:5" x14ac:dyDescent="0.25">
      <c r="A67" s="24"/>
      <c r="B67" s="24"/>
      <c r="C67" s="24"/>
      <c r="D67" s="24"/>
      <c r="E67" s="24"/>
    </row>
    <row r="68" spans="1:5" x14ac:dyDescent="0.25">
      <c r="A68" s="24"/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</sheetData>
  <sheetProtection algorithmName="SHA-512" hashValue="/TgJMuPGKEeIRA2MWjHhgoeA5z3YwEqUHCR2SJdQBhOoC1ViUGCWTbfKzbenk9lpLd+lCDBG3YgwtrYr8AHMyw==" saltValue="IR11xwFxKiSxJo2aC0DwnA==" spinCount="100000" sheet="1" objects="1" scenarios="1"/>
  <mergeCells count="13">
    <mergeCell ref="G36:G40"/>
    <mergeCell ref="B3:D3"/>
    <mergeCell ref="E3:L8"/>
    <mergeCell ref="B4:D4"/>
    <mergeCell ref="B5:D5"/>
    <mergeCell ref="B6:D6"/>
    <mergeCell ref="B7:D7"/>
    <mergeCell ref="A8:B8"/>
    <mergeCell ref="A9:A10"/>
    <mergeCell ref="G11:G15"/>
    <mergeCell ref="G17:G21"/>
    <mergeCell ref="G23:G27"/>
    <mergeCell ref="G29:G32"/>
  </mergeCells>
  <dataValidations count="16">
    <dataValidation type="decimal" allowBlank="1" showInputMessage="1" showErrorMessage="1" errorTitle="Invalid entry" error="You must enter a Positive Numeric Value" promptTitle="Specify EXTRAORDINARY need" prompt="We generally do not approve of exception hours for shopping.  See rule 411-030-0070 (10)(c)" sqref="B48">
      <formula1>0</formula1>
      <formula2>99999999</formula2>
    </dataValidation>
    <dataValidation type="decimal" allowBlank="1" showInputMessage="1" showErrorMessage="1" errorTitle="Invalid entry" error="You must enter a Positive Numeric Value" promptTitle="Specify EXTRAORDINARY need" prompt="We generally do not approve of exception hours for meal preparation.  See rule 411-030-0070 (10)(c)" sqref="B43:B45">
      <formula1>0</formula1>
      <formula2>99999999</formula2>
    </dataValidation>
    <dataValidation type="decimal" allowBlank="1" showInputMessage="1" showErrorMessage="1" errorTitle="Invalid entry" error="You must enter a Positive Numeric Value" promptTitle="Description!" prompt="Please provide a description of this task in the notes section to the right.  " sqref="B14 B20 B31 B38:B39 B50">
      <formula1>0</formula1>
      <formula2>99999999</formula2>
    </dataValidation>
    <dataValidation allowBlank="1" showErrorMessage="1" sqref="A23:A26"/>
    <dataValidation allowBlank="1" showErrorMessage="1" promptTitle="What's the date?" sqref="B3:D3"/>
    <dataValidation type="list" allowBlank="1" showInputMessage="1" showErrorMessage="1" promptTitle="Number_of_Providers" prompt="Please select the number of providers needed to complete the task_x000a_" sqref="F11:F14 F17:F20 F23:F26 F29:F31 F34 F36:F39 F43:F51">
      <formula1>$A$64:$A$66</formula1>
    </dataValidation>
    <dataValidation allowBlank="1" showInputMessage="1" showErrorMessage="1" promptTitle="Quick Reminder" prompt="Exception hours for this category are only allowed when medically necessary" sqref="L46:L47 L49"/>
    <dataValidation allowBlank="1" showInputMessage="1" showErrorMessage="1" promptTitle="Heads Up!" prompt="Exception hours for this category are generally not allowed" sqref="L43:L45 L48"/>
    <dataValidation type="list" allowBlank="1" showInputMessage="1" showErrorMessage="1" promptTitle="Number_of_Providers" prompt="Please select the number of providers needed to complete the task_x000a_" sqref="F28 F42 F35 F22 F33 F16">
      <formula1>$A$64:$A$65</formula1>
    </dataValidation>
    <dataValidation type="decimal" allowBlank="1" showErrorMessage="1" errorTitle="Invalid entry" error="You must enter a Positive Numeric Value" sqref="D15:F15 D21:F21 D27:F27 D32:F32 D40:F41 C12:C51 B32:B37 B49 B51 B21:B30 B15:B19 B40:B42 B46:B47 B12">
      <formula1>0</formula1>
      <formula2>99999999</formula2>
    </dataValidation>
    <dataValidation allowBlank="1" showErrorMessage="1" prompt="_x000a_" sqref="E28:E31 E33:E39 E11:E14 E16:E20 E22:E26 E42:E51"/>
    <dataValidation allowBlank="1" showDropDown="1" showInputMessage="1" showErrorMessage="1" sqref="A12:A16 A21:A22 A27:A28 A32:A33 A40:A42"/>
    <dataValidation allowBlank="1" showInputMessage="1" showErrorMessage="1" promptTitle="Allowed Hours" prompt="Enter the Allowed hours here!" sqref="I15 I21 I27 I32 I34 I40 I43:I50"/>
    <dataValidation type="decimal" allowBlank="1" showInputMessage="1" showErrorMessage="1" errorTitle="Invalid entry" error="You must enter a Positive Numeric Value" promptTitle="Description" prompt="Please provide a description of this task in the notes section to the right.  " sqref="B13">
      <formula1>0</formula1>
      <formula2>99999999</formula2>
    </dataValidation>
    <dataValidation type="list" allowBlank="1" showInputMessage="1" showErrorMessage="1" promptTitle="How many times per week:" prompt="Please select the number of times this activity occurs per week. _x000a_" sqref="D16 D51 D35 D22 D28 D42 D33">
      <formula1>$A$55:$A$61</formula1>
    </dataValidation>
    <dataValidation type="list" allowBlank="1" showInputMessage="1" showErrorMessage="1" sqref="D11:D14 D17:D20 D23:D26 D29:D31 D34 D36:D39 D43:D50">
      <formula1>$T$1:$T$7</formula1>
    </dataValidation>
  </dataValidations>
  <pageMargins left="0.7" right="0.7" top="0.75" bottom="0.75" header="0.3" footer="0.3"/>
  <pageSetup scale="46" orientation="landscape" r:id="rId1"/>
  <colBreaks count="1" manualBreakCount="1">
    <brk id="12" max="7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1]!CommandButton6_Click">
                <anchor moveWithCells="1" sizeWithCells="1">
                  <from>
                    <xdr:col>0</xdr:col>
                    <xdr:colOff>19050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 macro="[1]!CommandButton15_Click">
                <anchor moveWithCells="1" sizeWithCells="1">
                  <from>
                    <xdr:col>0</xdr:col>
                    <xdr:colOff>19050</xdr:colOff>
                    <xdr:row>26</xdr:row>
                    <xdr:rowOff>0</xdr:rowOff>
                  </from>
                  <to>
                    <xdr:col>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Pict="0" macro="[1]!CommandButton22_Click">
                <anchor moveWithCells="1" sizeWithCells="1">
                  <from>
                    <xdr:col>0</xdr:col>
                    <xdr:colOff>19050</xdr:colOff>
                    <xdr:row>49</xdr:row>
                    <xdr:rowOff>0</xdr:rowOff>
                  </from>
                  <to>
                    <xdr:col>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Pict="0" macro="[1]!CommandButton18_Click">
                <anchor moveWithCells="1" sizeWithCells="1">
                  <from>
                    <xdr:col>0</xdr:col>
                    <xdr:colOff>19050</xdr:colOff>
                    <xdr:row>30</xdr:row>
                    <xdr:rowOff>0</xdr:rowOff>
                  </from>
                  <to>
                    <xdr:col>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6A5E63F88964EB7B5D59A08F6C1B2" ma:contentTypeVersion="14" ma:contentTypeDescription="Create a new document." ma:contentTypeScope="" ma:versionID="e3a33797ce915dc808be39db2795919a">
  <xsd:schema xmlns:xsd="http://www.w3.org/2001/XMLSchema" xmlns:xs="http://www.w3.org/2001/XMLSchema" xmlns:p="http://schemas.microsoft.com/office/2006/metadata/properties" xmlns:ns1="http://schemas.microsoft.com/sharepoint/v3" xmlns:ns2="67fac20e-0c0c-494a-ad0a-44a92a6fe846" xmlns:ns3="49e1b1f5-4598-4f10-9cb7-32cc96214367" xmlns:ns4="http://schemas.microsoft.com/sharepoint/v4" targetNamespace="http://schemas.microsoft.com/office/2006/metadata/properties" ma:root="true" ma:fieldsID="40cb1a164b6481c2098fa2219f5de652" ns1:_="" ns2:_="" ns3:_="" ns4:_="">
    <xsd:import namespace="http://schemas.microsoft.com/sharepoint/v3"/>
    <xsd:import namespace="67fac20e-0c0c-494a-ad0a-44a92a6fe846"/>
    <xsd:import namespace="49e1b1f5-4598-4f10-9cb7-32cc9621436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uide_x0020_or_x0020_Manual" minOccurs="0"/>
                <xsd:element ref="ns2:Date" minOccurs="0"/>
                <xsd:element ref="ns2:Program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1:TranslationStateListUrl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TranslationStateListUrl" ma:index="13" nillable="true" ma:displayName="List Link" ma:hidden="true" ma:internalName="TranslationStateList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c20e-0c0c-494a-ad0a-44a92a6fe846" elementFormDefault="qualified">
    <xsd:import namespace="http://schemas.microsoft.com/office/2006/documentManagement/types"/>
    <xsd:import namespace="http://schemas.microsoft.com/office/infopath/2007/PartnerControls"/>
    <xsd:element name="Guide_x0020_or_x0020_Manual" ma:index="2" nillable="true" ma:displayName="Guide or Manual" ma:default="0" ma:internalName="Guide_x0020_or_x0020_Manual">
      <xsd:simpleType>
        <xsd:restriction base="dms:Boolean"/>
      </xsd:simpleType>
    </xsd:element>
    <xsd:element name="Date" ma:index="3" nillable="true" ma:displayName="Date" ma:description="For Guides or Manuals only" ma:format="DateOnly" ma:internalName="Date">
      <xsd:simpleType>
        <xsd:restriction base="dms:DateTime"/>
      </xsd:simpleType>
    </xsd:element>
    <xsd:element name="Program" ma:index="4" nillable="true" ma:displayName="Topic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S"/>
                    <xsd:enumeration value="AFH"/>
                    <xsd:enumeration value="Assessments"/>
                    <xsd:enumeration value="BSS"/>
                    <xsd:enumeration value="CER"/>
                    <xsd:enumeration value="Complex"/>
                    <xsd:enumeration value="Crisis"/>
                    <xsd:enumeration value="Div/Trans"/>
                    <xsd:enumeration value="ECS"/>
                    <xsd:enumeration value="ERS"/>
                    <xsd:enumeration value="EWE"/>
                    <xsd:enumeration value="Exceptions"/>
                    <xsd:enumeration value="Facilities"/>
                    <xsd:enumeration value="GA"/>
                    <xsd:enumeration value="GrandPad"/>
                    <xsd:enumeration value="HCBS-IBL"/>
                    <xsd:enumeration value="HCW"/>
                    <xsd:enumeration value="HDM"/>
                    <xsd:enumeration value="Healthier Oregon"/>
                    <xsd:enumeration value="Hearings"/>
                    <xsd:enumeration value="Housing"/>
                    <xsd:enumeration value="In-home Support"/>
                    <xsd:enumeration value="IHCA"/>
                    <xsd:enumeration value="IHSS"/>
                    <xsd:enumeration value="ICP"/>
                    <xsd:enumeration value="K-Plan"/>
                    <xsd:enumeration value="LTCC-Nursing"/>
                    <xsd:enumeration value="MED"/>
                    <xsd:enumeration value="MISC"/>
                    <xsd:enumeration value="MM"/>
                    <xsd:enumeration value="MMIS"/>
                    <xsd:enumeration value="NF/PAS"/>
                    <xsd:enumeration value="OAA"/>
                    <xsd:enumeration value="OA CA/PS"/>
                    <xsd:enumeration value="OA Guides"/>
                    <xsd:enumeration value="ONE"/>
                    <xsd:enumeration value="OPI"/>
                    <xsd:enumeration value="OPI-M"/>
                    <xsd:enumeration value="Payments"/>
                    <xsd:enumeration value="PACE"/>
                    <xsd:enumeration value="PTC"/>
                    <xsd:enumeration value="RCF/ALF"/>
                    <xsd:enumeration value="Risk Assessment"/>
                    <xsd:enumeration value="Service Planning"/>
                    <xsd:enumeration value="Service Priority"/>
                    <xsd:enumeration value="SLP"/>
                    <xsd:enumeration value="SNC"/>
                    <xsd:enumeration value="SP"/>
                    <xsd:enumeration value="SPPC"/>
                    <xsd:enumeration value="Training"/>
                    <xsd:enumeration value="Tribal Navigator"/>
                    <xsd:enumeration value="WCM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uide_x0020_or_x0020_Manual xmlns="67fac20e-0c0c-494a-ad0a-44a92a6fe846">false</Guide_x0020_or_x0020_Manual>
    <PublishingExpirationDate xmlns="http://schemas.microsoft.com/sharepoint/v3" xsi:nil="true"/>
    <PublishingStartDate xmlns="http://schemas.microsoft.com/sharepoint/v3" xsi:nil="true"/>
    <Program xmlns="67fac20e-0c0c-494a-ad0a-44a92a6fe846">
      <Value>Exceptions</Value>
    </Program>
    <IconOverlay xmlns="http://schemas.microsoft.com/sharepoint/v4" xsi:nil="true"/>
    <TranslationStateListUrl xmlns="http://schemas.microsoft.com/sharepoint/v3">
      <Url xsi:nil="true"/>
      <Description xsi:nil="true"/>
    </TranslationStateListUrl>
    <Date xmlns="67fac20e-0c0c-494a-ad0a-44a92a6fe846" xsi:nil="true"/>
  </documentManagement>
</p:properties>
</file>

<file path=customXml/itemProps1.xml><?xml version="1.0" encoding="utf-8"?>
<ds:datastoreItem xmlns:ds="http://schemas.openxmlformats.org/officeDocument/2006/customXml" ds:itemID="{0CE716E2-E904-4641-B99B-0C4E533CEBD3}"/>
</file>

<file path=customXml/itemProps2.xml><?xml version="1.0" encoding="utf-8"?>
<ds:datastoreItem xmlns:ds="http://schemas.openxmlformats.org/officeDocument/2006/customXml" ds:itemID="{D0961F19-CD1A-4E3C-A812-5C75347C8513}"/>
</file>

<file path=customXml/itemProps3.xml><?xml version="1.0" encoding="utf-8"?>
<ds:datastoreItem xmlns:ds="http://schemas.openxmlformats.org/officeDocument/2006/customXml" ds:itemID="{EA4F4F7C-358C-40FA-AD33-D71A73923A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Exceptions Calculator</vt:lpstr>
      <vt:lpstr>'2018 Exceptions Calculator'!Print_Area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In-home Exceptions Calculator</dc:title>
  <dc:creator>Spencer Scott D</dc:creator>
  <cp:lastModifiedBy>Maciel Christine C</cp:lastModifiedBy>
  <cp:lastPrinted>2018-02-07T18:34:48Z</cp:lastPrinted>
  <dcterms:created xsi:type="dcterms:W3CDTF">2018-01-12T17:00:04Z</dcterms:created>
  <dcterms:modified xsi:type="dcterms:W3CDTF">2018-02-08T16:02:08Z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0x0101003F86A5E63F88964EB7B5D59A08F6C1B2</vt:lpwstr>
  </property>
</Properties>
</file>