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_USDA Foods\~USDA Foods Ordering Period\Ordering Tools\Direct Delivery Planner\"/>
    </mc:Choice>
  </mc:AlternateContent>
  <xr:revisionPtr revIDLastSave="0" documentId="13_ncr:1_{3F741B1A-20C4-4445-A68A-61CCA7719D2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13" r:id="rId1"/>
    <sheet name="SY 24-25 Catalog Worksheet" sheetId="12" r:id="rId2"/>
  </sheets>
  <externalReferences>
    <externalReference r:id="rId3"/>
  </externalReferences>
  <definedNames>
    <definedName name="CommoditySpecs" localSheetId="1">#REF!</definedName>
    <definedName name="CommoditySpecs">#REF!</definedName>
    <definedName name="NFD">[1]NFD!$A$6:$C$20</definedName>
    <definedName name="NonProcessed" localSheetId="1">'SY 24-25 Catalog Worksheet'!#REF!</definedName>
    <definedName name="NonProcessed">#REF!</definedName>
    <definedName name="_xlnm.Print_Area" localSheetId="0">Instructions!$B$1:$AE$12</definedName>
    <definedName name="_xlnm.Print_Area" localSheetId="1">'SY 24-25 Catalog Worksheet'!$A$1:$U$74</definedName>
    <definedName name="_xlnm.Print_Titles" localSheetId="1">'SY 24-25 Catalog Worksheet'!$A:$B,'SY 24-25 Catalog Worksheet'!$1:$3</definedName>
    <definedName name="Processed" localSheetId="1">#REF!</definedName>
    <definedName name="Processed">#REF!</definedName>
    <definedName name="Processed_Chicken_" localSheetId="1">#REF!</definedName>
    <definedName name="Processed_Chicken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2" i="12" l="1"/>
  <c r="V43" i="12"/>
  <c r="V44" i="12"/>
  <c r="V45" i="12"/>
  <c r="V46" i="12"/>
  <c r="V47" i="12"/>
  <c r="V48" i="12"/>
  <c r="V49" i="12"/>
  <c r="V50" i="12"/>
  <c r="V51" i="12"/>
  <c r="V52" i="12"/>
  <c r="V53" i="12"/>
  <c r="V22" i="12"/>
  <c r="V23" i="12"/>
  <c r="V24" i="12"/>
  <c r="V25" i="12"/>
  <c r="V26" i="12"/>
  <c r="V27" i="12"/>
  <c r="V28" i="12"/>
  <c r="V29" i="12"/>
  <c r="V30" i="12"/>
  <c r="H56" i="12" l="1"/>
  <c r="G56" i="12" s="1"/>
  <c r="H57" i="12"/>
  <c r="G57" i="12" s="1"/>
  <c r="H58" i="12"/>
  <c r="G58" i="12" s="1"/>
  <c r="H33" i="12"/>
  <c r="G33" i="12" s="1"/>
  <c r="H34" i="12"/>
  <c r="G34" i="12" s="1"/>
  <c r="H35" i="12"/>
  <c r="G35" i="12" s="1"/>
  <c r="H36" i="12"/>
  <c r="G36" i="12" s="1"/>
  <c r="H22" i="12"/>
  <c r="G22" i="12" s="1"/>
  <c r="H23" i="12"/>
  <c r="G23" i="12" s="1"/>
  <c r="H24" i="12"/>
  <c r="G24" i="12" s="1"/>
  <c r="H25" i="12"/>
  <c r="G25" i="12" s="1"/>
  <c r="H26" i="12"/>
  <c r="G26" i="12" s="1"/>
  <c r="H27" i="12"/>
  <c r="G27" i="12" s="1"/>
  <c r="H28" i="12"/>
  <c r="G28" i="12" s="1"/>
  <c r="H29" i="12"/>
  <c r="G29" i="12" s="1"/>
  <c r="H30" i="12"/>
  <c r="G30" i="12" s="1"/>
  <c r="H13" i="12"/>
  <c r="G13" i="12" s="1"/>
  <c r="H14" i="12"/>
  <c r="G14" i="12" s="1"/>
  <c r="H15" i="12"/>
  <c r="G15" i="12" s="1"/>
  <c r="H16" i="12"/>
  <c r="G16" i="12" s="1"/>
  <c r="H17" i="12"/>
  <c r="G17" i="12" s="1"/>
  <c r="H6" i="12"/>
  <c r="G6" i="12" s="1"/>
  <c r="H7" i="12"/>
  <c r="G7" i="12" s="1"/>
  <c r="H8" i="12"/>
  <c r="G8" i="12" s="1"/>
  <c r="H9" i="12"/>
  <c r="G9" i="12" s="1"/>
  <c r="H10" i="12"/>
  <c r="G10" i="12" s="1"/>
  <c r="H55" i="12"/>
  <c r="G55" i="12" s="1"/>
  <c r="H53" i="12"/>
  <c r="G53" i="12" s="1"/>
  <c r="H52" i="12"/>
  <c r="G52" i="12" s="1"/>
  <c r="H51" i="12"/>
  <c r="G51" i="12" s="1"/>
  <c r="H50" i="12"/>
  <c r="G50" i="12" s="1"/>
  <c r="H49" i="12"/>
  <c r="G49" i="12" s="1"/>
  <c r="H48" i="12"/>
  <c r="G48" i="12" s="1"/>
  <c r="H47" i="12"/>
  <c r="G47" i="12" s="1"/>
  <c r="H46" i="12"/>
  <c r="G46" i="12" s="1"/>
  <c r="H45" i="12"/>
  <c r="G45" i="12" s="1"/>
  <c r="H44" i="12"/>
  <c r="G44" i="12" s="1"/>
  <c r="H43" i="12"/>
  <c r="G43" i="12" s="1"/>
  <c r="H42" i="12"/>
  <c r="G42" i="12" s="1"/>
  <c r="V41" i="12"/>
  <c r="H41" i="12"/>
  <c r="G41" i="12" s="1"/>
  <c r="V40" i="12"/>
  <c r="H40" i="12"/>
  <c r="G40" i="12" s="1"/>
  <c r="V39" i="12"/>
  <c r="H39" i="12"/>
  <c r="G39" i="12" s="1"/>
  <c r="V38" i="12"/>
  <c r="H38" i="12"/>
  <c r="G38" i="12" s="1"/>
  <c r="H32" i="12"/>
  <c r="G32" i="12" s="1"/>
  <c r="V21" i="12"/>
  <c r="H21" i="12"/>
  <c r="G21" i="12" s="1"/>
  <c r="H66" i="12"/>
  <c r="G66" i="12" s="1"/>
  <c r="H64" i="12"/>
  <c r="G64" i="12" s="1"/>
  <c r="H62" i="12"/>
  <c r="G62" i="12" s="1"/>
  <c r="H60" i="12"/>
  <c r="G60" i="12" s="1"/>
  <c r="V67" i="12" l="1"/>
  <c r="G74" i="12" s="1"/>
  <c r="H19" i="12"/>
  <c r="G19" i="12" s="1"/>
  <c r="H5" i="12"/>
  <c r="H63" i="12"/>
  <c r="G63" i="12" s="1"/>
  <c r="H12" i="12"/>
  <c r="G12" i="12" s="1"/>
  <c r="G5" i="12" l="1"/>
  <c r="H67" i="12"/>
  <c r="G67" i="12" l="1"/>
  <c r="G70" i="12" s="1"/>
  <c r="G72" i="12" l="1"/>
</calcChain>
</file>

<file path=xl/sharedStrings.xml><?xml version="1.0" encoding="utf-8"?>
<sst xmlns="http://schemas.openxmlformats.org/spreadsheetml/2006/main" count="213" uniqueCount="136">
  <si>
    <t>Entitlement Cost of Order</t>
  </si>
  <si>
    <t># of Cases Ordered</t>
  </si>
  <si>
    <t>POULTRY</t>
  </si>
  <si>
    <t>MEAT</t>
  </si>
  <si>
    <t>Average Entitlement Cost/Case</t>
  </si>
  <si>
    <t>Dry</t>
  </si>
  <si>
    <t>Freezer</t>
  </si>
  <si>
    <t>Ham, CKD, Thin Sliced</t>
  </si>
  <si>
    <t>Peanut Butter, Smooth</t>
  </si>
  <si>
    <t>FISH</t>
  </si>
  <si>
    <t>6/#10 Can</t>
  </si>
  <si>
    <t>DAIRY</t>
  </si>
  <si>
    <t>Cooler</t>
  </si>
  <si>
    <t>360/1 oz</t>
  </si>
  <si>
    <t>Mixed Fruit, Ex Lt Syrup</t>
  </si>
  <si>
    <t>Peaches, Diced, Ex Lt Syrup</t>
  </si>
  <si>
    <t>Peaches, Sliced, Ex Lt Syrup</t>
  </si>
  <si>
    <t>Pears, Diced, Ex Lt Syrup</t>
  </si>
  <si>
    <t>Pears, Sliced, Ex Lt Syrup</t>
  </si>
  <si>
    <t>Pasta, Rotini, WGR</t>
  </si>
  <si>
    <t>Pasta, Spaghetti, WGR</t>
  </si>
  <si>
    <t>Rice, Brown, Long, Parboiled</t>
  </si>
  <si>
    <t>GRAINS</t>
  </si>
  <si>
    <t>BEANS</t>
  </si>
  <si>
    <t>Chicken, Fajita, CKD</t>
  </si>
  <si>
    <t>Chicken, Diced, CKD</t>
  </si>
  <si>
    <t>Turkey Breast, Sliced, CKD</t>
  </si>
  <si>
    <t>Chicken Strips, Unseasoned, CKD</t>
  </si>
  <si>
    <t>Turkey Taco Filling, CKD</t>
  </si>
  <si>
    <t xml:space="preserve">Egg Patty, Round, CKD </t>
  </si>
  <si>
    <t>Beef Patty, CKD, 2 M/MA, No Fillers</t>
  </si>
  <si>
    <t>Total entitlement cost of order:</t>
  </si>
  <si>
    <t>WBSCM Direct Delivery Catalog Worksheet for USDA Foods</t>
  </si>
  <si>
    <t>6/106 oz. Pouch</t>
  </si>
  <si>
    <t>Enter your WBSCM beginning entitlement amount here:</t>
  </si>
  <si>
    <t>USDA Code</t>
  </si>
  <si>
    <t>Estimated entitlement balance left to spend:</t>
  </si>
  <si>
    <t>ODE USDA Foods website</t>
  </si>
  <si>
    <t>This is an optional tool to help Agencies pre-plan orders prior to entry into WBSCM</t>
  </si>
  <si>
    <t>Do not enter anything in gray or dash lines</t>
  </si>
  <si>
    <t>Entitlement cost will self total and appear in the green box at the bottom as you enter data.</t>
  </si>
  <si>
    <t>Estimated entitlement balance left:</t>
  </si>
  <si>
    <t>(Total Cases)</t>
  </si>
  <si>
    <r>
      <t xml:space="preserve">Enter your Set-Aside Amount for DoD Fresh or UFVP here                                                                                                                                                   </t>
    </r>
    <r>
      <rPr>
        <b/>
        <i/>
        <sz val="10"/>
        <rFont val="Calibri"/>
        <family val="2"/>
        <scheme val="minor"/>
      </rPr>
      <t>(enter zero if not participating)</t>
    </r>
  </si>
  <si>
    <t>3- Links to Resources:</t>
  </si>
  <si>
    <t>2-STEP INSTRUCTIONS</t>
  </si>
  <si>
    <t>144 count</t>
  </si>
  <si>
    <t>4/10 lb</t>
  </si>
  <si>
    <t>10/3-6/5 lb</t>
  </si>
  <si>
    <t>8/5 lb-4/10 lb</t>
  </si>
  <si>
    <t>6/5 lb</t>
  </si>
  <si>
    <t>30 lb</t>
  </si>
  <si>
    <t>2/ 10 lb</t>
  </si>
  <si>
    <t>25 lb</t>
  </si>
  <si>
    <t>8/5-4/10 lb</t>
  </si>
  <si>
    <t>6/5-3/10 lb</t>
  </si>
  <si>
    <t>8/5 lb</t>
  </si>
  <si>
    <t>40 lb</t>
  </si>
  <si>
    <t xml:space="preserve">8/5-4/10 lb </t>
  </si>
  <si>
    <t>July 2024</t>
  </si>
  <si>
    <t>Aug. 2024</t>
  </si>
  <si>
    <t>Sept. 2024</t>
  </si>
  <si>
    <t xml:space="preserve">Enter # of cases requesting in the blue boxes </t>
  </si>
  <si>
    <t>96/4oz Cup</t>
  </si>
  <si>
    <t>Pork, Pulled, CKD</t>
  </si>
  <si>
    <t>PASTA/RICE</t>
  </si>
  <si>
    <t>PEANUT</t>
  </si>
  <si>
    <t>Optional: Enter # cases SY 25-26 seasonal Fruits/Veggies for July-Sept 2025 in yellow cells</t>
  </si>
  <si>
    <t>July 2025</t>
  </si>
  <si>
    <t>Aug. 2025</t>
  </si>
  <si>
    <t>Sept. 2025</t>
  </si>
  <si>
    <t>Oct.  2024</t>
  </si>
  <si>
    <t>Nov.  2024</t>
  </si>
  <si>
    <t>Dec. 2024</t>
  </si>
  <si>
    <t>Jan. 2025</t>
  </si>
  <si>
    <t>Feb. 2025</t>
  </si>
  <si>
    <t>March 2025</t>
  </si>
  <si>
    <t>July-Sept. 2024</t>
  </si>
  <si>
    <t xml:space="preserve">Corn, Whole Kernel, No Salt Added </t>
  </si>
  <si>
    <t>Green Beans Low-Sodium</t>
  </si>
  <si>
    <t>Corn, Whole Kernel, Low-Sodium</t>
  </si>
  <si>
    <t>Tomatoes, Diced, No Salt Added</t>
  </si>
  <si>
    <t>Tomatoe Sauce, Low-Sodium</t>
  </si>
  <si>
    <t>Spaghetti Sauce, Meatless, Low-Sodium</t>
  </si>
  <si>
    <t>Potatoes, Wedge, Low-Sodium</t>
  </si>
  <si>
    <t xml:space="preserve">Peas, Green, No Salt Added </t>
  </si>
  <si>
    <t>Tomato, Salsa, Low-Sodium</t>
  </si>
  <si>
    <t>Beans, Black Turtle, Low-Sodium</t>
  </si>
  <si>
    <t>Beans, Garbanzo, Low-Sodium</t>
  </si>
  <si>
    <t>Beans, Refried, Low-Sodium</t>
  </si>
  <si>
    <t xml:space="preserve">12/2.5 lb Bag </t>
  </si>
  <si>
    <t>Beans, Pinto, Low-Sodium</t>
  </si>
  <si>
    <t>Beans, Kidney, Low-Sodium</t>
  </si>
  <si>
    <t>Alaska Pollock, WGR Breaded Sticks</t>
  </si>
  <si>
    <t>Blueberries, Unsweetened</t>
  </si>
  <si>
    <t>Strawberries, Sliced, Unsweetened</t>
  </si>
  <si>
    <t>Beef Patty, CKD, 2 M/MA,w/SPP</t>
  </si>
  <si>
    <t>Beef Crumbles, CKD, w/SPP</t>
  </si>
  <si>
    <t xml:space="preserve">Beef, Fine Ground, RAW 85/15, </t>
  </si>
  <si>
    <t>Optional: Enter # cases of seasonal Fruits/Veggies already ordered for July-Sept. 2024 in column I blue cells</t>
  </si>
  <si>
    <t xml:space="preserve">30 lb Case </t>
  </si>
  <si>
    <t xml:space="preserve">6/5 lb Bag </t>
  </si>
  <si>
    <t>Anticipated cost of 2025-26 first quarter Fruits &amp; Veggies (columns S-U)</t>
  </si>
  <si>
    <t>96/4.4 oz Cup</t>
  </si>
  <si>
    <t xml:space="preserve">Cherries, Dried, Red Tart, Pitted </t>
  </si>
  <si>
    <t>4/4 lb Bag</t>
  </si>
  <si>
    <t xml:space="preserve">144/1.33 oz Box </t>
  </si>
  <si>
    <t>Applesauce, Unsweetened</t>
  </si>
  <si>
    <t>300/1.16 oz Box</t>
  </si>
  <si>
    <t>96/4.5 oz Cup</t>
  </si>
  <si>
    <t xml:space="preserve">25 lb Box </t>
  </si>
  <si>
    <t>Cheese, American, Yellow, Slices</t>
  </si>
  <si>
    <t>Cheese, Cheddar, Yellow, Shredded</t>
  </si>
  <si>
    <t xml:space="preserve">USDA Food Information Sheets                                                            </t>
  </si>
  <si>
    <t>Pack Size/Type</t>
  </si>
  <si>
    <t xml:space="preserve">Storage </t>
  </si>
  <si>
    <t>School Year 2024-25</t>
  </si>
  <si>
    <r>
      <t xml:space="preserve">The tab named </t>
    </r>
    <r>
      <rPr>
        <b/>
        <sz val="12"/>
        <rFont val="Calibri"/>
        <family val="2"/>
        <scheme val="minor"/>
      </rPr>
      <t>'SY 2024-25 Catalog Worksheet'</t>
    </r>
    <r>
      <rPr>
        <sz val="12"/>
        <rFont val="Calibri"/>
        <family val="2"/>
        <scheme val="minor"/>
      </rPr>
      <t xml:space="preserve"> shows the WBSCM products available, the date(s) each product will be delivered to the warehouse, and the estimated per case entitlement cost of each product. </t>
    </r>
    <r>
      <rPr>
        <sz val="12"/>
        <color rgb="FFFF0000"/>
        <rFont val="Calibri"/>
        <family val="2"/>
        <scheme val="minor"/>
      </rPr>
      <t>*</t>
    </r>
    <r>
      <rPr>
        <sz val="12"/>
        <rFont val="Calibri"/>
        <family val="2"/>
        <scheme val="minor"/>
      </rPr>
      <t xml:space="preserve">However, when you enter your order into WBSCM, it will use the most recent average actual prices. Keep this in mind; WBSCM will display a more current average price and you may have to make adjustments. </t>
    </r>
  </si>
  <si>
    <r>
      <t>STEP 1 - ENTER NUMBER OF CASES -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i/>
        <sz val="16"/>
        <color rgb="FFC00000"/>
        <rFont val="Calibri"/>
        <family val="2"/>
        <scheme val="minor"/>
      </rPr>
      <t>AS INSTRUCTED IN RED</t>
    </r>
  </si>
  <si>
    <r>
      <t xml:space="preserve">STEP 2 - CHECK YOUR TOTAL ORDER, ENTER ENTITLEMENT AND SET-ASIDE AMOUNT - </t>
    </r>
    <r>
      <rPr>
        <b/>
        <i/>
        <sz val="16"/>
        <color rgb="FFC00000"/>
        <rFont val="Calibri"/>
        <family val="2"/>
        <scheme val="minor"/>
      </rPr>
      <t>AS INSTRUCTED IN RED</t>
    </r>
  </si>
  <si>
    <t>WBSCM Login Portal</t>
  </si>
  <si>
    <t>DoD Fresh Set Aside Form SY24-25</t>
  </si>
  <si>
    <t>UFVP Set Aside Form SY24-25</t>
  </si>
  <si>
    <t xml:space="preserve">VEGETABLES </t>
  </si>
  <si>
    <t>FRUITS</t>
  </si>
  <si>
    <t xml:space="preserve">Apricots, Diced, Cups </t>
  </si>
  <si>
    <t>Raisins, Unsweetend, Box</t>
  </si>
  <si>
    <t>Peaches, Diced, Freestone, Cups</t>
  </si>
  <si>
    <t xml:space="preserve">Applesauce, Unsweetened, Cups </t>
  </si>
  <si>
    <t>Mixed Berries, Ex Lt Syrup, Cups</t>
  </si>
  <si>
    <t>Strawberries, Diced, Ex Lt Syrup, Cups</t>
  </si>
  <si>
    <t xml:space="preserve">Cranberries, Dried, Box </t>
  </si>
  <si>
    <t xml:space="preserve">Potatoes, Oven Fry, Low-Sodium </t>
  </si>
  <si>
    <t xml:space="preserve">Pancakes, WG/WGR, Single-Serve </t>
  </si>
  <si>
    <t>Cheese, Mozzarella, LMPS, String</t>
  </si>
  <si>
    <t>Cheese, Mozzarella, LMPS, Shredded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</si>
</sst>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\ #,##0.00_);\(&quot;$&quot;#,##0.00\)"/>
  </numFmts>
  <fonts count="27" x14ac:knownFonts="1">
    <font>
      <sz val="10"/>
      <name val="MS Sans Serif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MS Sans Serif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b/>
      <i/>
      <sz val="16"/>
      <color theme="6" tint="-0.499984740745262"/>
      <name val="Calibri"/>
      <family val="2"/>
      <scheme val="minor"/>
    </font>
    <font>
      <sz val="36"/>
      <name val="Calibri"/>
      <family val="2"/>
      <scheme val="minor"/>
    </font>
    <font>
      <b/>
      <sz val="2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Up"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14" fillId="10" borderId="0" applyNumberFormat="0" applyBorder="0" applyAlignment="0" applyProtection="0"/>
  </cellStyleXfs>
  <cellXfs count="262">
    <xf numFmtId="0" fontId="0" fillId="0" borderId="0" xfId="0"/>
    <xf numFmtId="0" fontId="7" fillId="0" borderId="1" xfId="2" applyFont="1" applyFill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1" fontId="5" fillId="0" borderId="0" xfId="0" quotePrefix="1" applyNumberFormat="1" applyFont="1" applyAlignment="1">
      <alignment vertical="center"/>
    </xf>
    <xf numFmtId="0" fontId="5" fillId="0" borderId="0" xfId="0" quotePrefix="1" applyFont="1" applyAlignment="1">
      <alignment vertical="center"/>
    </xf>
    <xf numFmtId="1" fontId="5" fillId="0" borderId="0" xfId="0" quotePrefix="1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3" borderId="0" xfId="0" applyFont="1" applyFill="1" applyAlignment="1">
      <alignment vertical="center"/>
    </xf>
    <xf numFmtId="164" fontId="5" fillId="3" borderId="0" xfId="1" applyNumberFormat="1" applyFont="1" applyFill="1" applyBorder="1" applyAlignment="1">
      <alignment vertical="center"/>
    </xf>
    <xf numFmtId="1" fontId="5" fillId="3" borderId="0" xfId="0" applyNumberFormat="1" applyFont="1" applyFill="1" applyAlignment="1">
      <alignment vertical="center"/>
    </xf>
    <xf numFmtId="164" fontId="5" fillId="0" borderId="0" xfId="0" applyNumberFormat="1" applyFont="1"/>
    <xf numFmtId="164" fontId="9" fillId="2" borderId="4" xfId="1" applyNumberFormat="1" applyFont="1" applyFill="1" applyBorder="1" applyAlignment="1">
      <alignment horizontal="centerContinuous" vertical="center"/>
    </xf>
    <xf numFmtId="164" fontId="4" fillId="2" borderId="4" xfId="1" applyNumberFormat="1" applyFont="1" applyFill="1" applyBorder="1" applyAlignment="1">
      <alignment horizontal="centerContinuous" vertical="center"/>
    </xf>
    <xf numFmtId="164" fontId="4" fillId="2" borderId="6" xfId="1" applyNumberFormat="1" applyFont="1" applyFill="1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/>
    </xf>
    <xf numFmtId="0" fontId="13" fillId="0" borderId="0" xfId="0" applyFont="1" applyProtection="1">
      <protection locked="0"/>
    </xf>
    <xf numFmtId="0" fontId="0" fillId="0" borderId="0" xfId="0" applyProtection="1">
      <protection locked="0"/>
    </xf>
    <xf numFmtId="0" fontId="12" fillId="0" borderId="0" xfId="2" applyFont="1" applyProtection="1">
      <protection locked="0"/>
    </xf>
    <xf numFmtId="0" fontId="5" fillId="9" borderId="10" xfId="0" applyFont="1" applyFill="1" applyBorder="1" applyAlignment="1">
      <alignment horizontal="left"/>
    </xf>
    <xf numFmtId="0" fontId="5" fillId="9" borderId="4" xfId="0" applyFont="1" applyFill="1" applyBorder="1" applyAlignment="1">
      <alignment horizontal="left"/>
    </xf>
    <xf numFmtId="0" fontId="5" fillId="9" borderId="6" xfId="0" applyFont="1" applyFill="1" applyBorder="1" applyAlignment="1">
      <alignment horizontal="left"/>
    </xf>
    <xf numFmtId="0" fontId="5" fillId="9" borderId="10" xfId="0" applyFont="1" applyFill="1" applyBorder="1"/>
    <xf numFmtId="0" fontId="5" fillId="9" borderId="26" xfId="0" applyFont="1" applyFill="1" applyBorder="1"/>
    <xf numFmtId="0" fontId="4" fillId="9" borderId="19" xfId="0" applyFont="1" applyFill="1" applyBorder="1" applyAlignment="1">
      <alignment horizontal="left" vertical="center"/>
    </xf>
    <xf numFmtId="164" fontId="9" fillId="2" borderId="0" xfId="1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 vertical="top"/>
    </xf>
    <xf numFmtId="0" fontId="24" fillId="0" borderId="0" xfId="0" applyFont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13" fillId="0" borderId="0" xfId="0" applyFont="1" applyAlignment="1">
      <alignment horizontal="left" vertical="top" indent="1"/>
    </xf>
    <xf numFmtId="0" fontId="4" fillId="7" borderId="24" xfId="0" applyFont="1" applyFill="1" applyBorder="1" applyAlignment="1">
      <alignment horizontal="right" vertical="center" wrapText="1"/>
    </xf>
    <xf numFmtId="0" fontId="4" fillId="12" borderId="15" xfId="0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15" fillId="9" borderId="9" xfId="0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" fontId="5" fillId="0" borderId="0" xfId="0" quotePrefix="1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165" fontId="5" fillId="6" borderId="30" xfId="1" applyNumberFormat="1" applyFont="1" applyFill="1" applyBorder="1" applyAlignment="1">
      <alignment horizontal="center" vertical="top"/>
    </xf>
    <xf numFmtId="165" fontId="5" fillId="6" borderId="1" xfId="1" applyNumberFormat="1" applyFont="1" applyFill="1" applyBorder="1" applyAlignment="1">
      <alignment horizontal="center" vertical="top"/>
    </xf>
    <xf numFmtId="165" fontId="4" fillId="12" borderId="15" xfId="1" applyNumberFormat="1" applyFont="1" applyFill="1" applyBorder="1" applyAlignment="1">
      <alignment horizontal="center" vertical="center" wrapText="1"/>
    </xf>
    <xf numFmtId="165" fontId="18" fillId="10" borderId="0" xfId="4" applyNumberFormat="1" applyFont="1" applyBorder="1" applyAlignment="1">
      <alignment horizontal="center" vertical="center" wrapText="1"/>
    </xf>
    <xf numFmtId="165" fontId="4" fillId="0" borderId="15" xfId="1" applyNumberFormat="1" applyFont="1" applyFill="1" applyBorder="1" applyAlignment="1">
      <alignment horizontal="center" vertical="center" wrapText="1"/>
    </xf>
    <xf numFmtId="165" fontId="18" fillId="10" borderId="31" xfId="4" applyNumberFormat="1" applyFont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vertical="center" wrapText="1"/>
    </xf>
    <xf numFmtId="165" fontId="4" fillId="7" borderId="24" xfId="0" applyNumberFormat="1" applyFont="1" applyFill="1" applyBorder="1" applyAlignment="1">
      <alignment horizontal="center" vertical="center" wrapText="1"/>
    </xf>
    <xf numFmtId="7" fontId="5" fillId="0" borderId="0" xfId="0" quotePrefix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2" borderId="21" xfId="0" quotePrefix="1" applyFont="1" applyFill="1" applyBorder="1" applyAlignment="1">
      <alignment horizontal="center" vertical="center"/>
    </xf>
    <xf numFmtId="0" fontId="5" fillId="2" borderId="22" xfId="0" quotePrefix="1" applyFont="1" applyFill="1" applyBorder="1" applyAlignment="1">
      <alignment horizontal="center" vertical="center"/>
    </xf>
    <xf numFmtId="0" fontId="5" fillId="2" borderId="20" xfId="0" quotePrefix="1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4" borderId="1" xfId="0" quotePrefix="1" applyFont="1" applyFill="1" applyBorder="1" applyAlignment="1" applyProtection="1">
      <alignment horizontal="center" vertical="center"/>
      <protection locked="0"/>
    </xf>
    <xf numFmtId="0" fontId="5" fillId="2" borderId="1" xfId="0" quotePrefix="1" applyFont="1" applyFill="1" applyBorder="1" applyAlignment="1">
      <alignment horizontal="center" vertical="center"/>
    </xf>
    <xf numFmtId="0" fontId="5" fillId="2" borderId="1" xfId="0" quotePrefix="1" applyFont="1" applyFill="1" applyBorder="1" applyAlignment="1" applyProtection="1">
      <alignment horizontal="center" vertical="center"/>
      <protection locked="0"/>
    </xf>
    <xf numFmtId="0" fontId="5" fillId="5" borderId="8" xfId="0" quotePrefix="1" applyFont="1" applyFill="1" applyBorder="1" applyAlignment="1">
      <alignment horizontal="center" vertical="center"/>
    </xf>
    <xf numFmtId="0" fontId="5" fillId="2" borderId="8" xfId="0" quotePrefix="1" applyFont="1" applyFill="1" applyBorder="1" applyAlignment="1">
      <alignment horizontal="center" vertical="center"/>
    </xf>
    <xf numFmtId="0" fontId="5" fillId="5" borderId="1" xfId="0" quotePrefix="1" applyFont="1" applyFill="1" applyBorder="1" applyAlignment="1">
      <alignment horizontal="center" vertical="center"/>
    </xf>
    <xf numFmtId="0" fontId="5" fillId="2" borderId="12" xfId="0" quotePrefix="1" applyFont="1" applyFill="1" applyBorder="1" applyAlignment="1">
      <alignment horizontal="center" vertical="center"/>
    </xf>
    <xf numFmtId="0" fontId="5" fillId="2" borderId="11" xfId="0" quotePrefix="1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/>
    </xf>
    <xf numFmtId="0" fontId="5" fillId="2" borderId="27" xfId="0" quotePrefix="1" applyFont="1" applyFill="1" applyBorder="1" applyAlignment="1">
      <alignment horizontal="center" vertical="center"/>
    </xf>
    <xf numFmtId="0" fontId="5" fillId="2" borderId="29" xfId="0" quotePrefix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2" borderId="8" xfId="0" quotePrefix="1" applyFont="1" applyFill="1" applyBorder="1" applyAlignment="1">
      <alignment horizontal="center" vertical="center"/>
    </xf>
    <xf numFmtId="0" fontId="5" fillId="7" borderId="1" xfId="0" quotePrefix="1" applyFont="1" applyFill="1" applyBorder="1" applyAlignment="1" applyProtection="1">
      <alignment horizontal="center" vertical="center"/>
      <protection locked="0"/>
    </xf>
    <xf numFmtId="0" fontId="5" fillId="7" borderId="8" xfId="0" quotePrefix="1" applyFont="1" applyFill="1" applyBorder="1" applyAlignment="1" applyProtection="1">
      <alignment horizontal="center" vertical="center"/>
      <protection locked="0"/>
    </xf>
    <xf numFmtId="0" fontId="5" fillId="7" borderId="7" xfId="0" quotePrefix="1" applyFont="1" applyFill="1" applyBorder="1" applyAlignment="1" applyProtection="1">
      <alignment horizontal="center" vertical="center"/>
      <protection locked="0"/>
    </xf>
    <xf numFmtId="0" fontId="5" fillId="7" borderId="12" xfId="0" quotePrefix="1" applyFont="1" applyFill="1" applyBorder="1" applyAlignment="1" applyProtection="1">
      <alignment horizontal="center" vertical="center"/>
      <protection locked="0"/>
    </xf>
    <xf numFmtId="0" fontId="12" fillId="0" borderId="0" xfId="2" applyFont="1"/>
    <xf numFmtId="0" fontId="5" fillId="2" borderId="38" xfId="0" quotePrefix="1" applyFont="1" applyFill="1" applyBorder="1" applyAlignment="1">
      <alignment horizontal="center" vertical="center"/>
    </xf>
    <xf numFmtId="0" fontId="5" fillId="2" borderId="30" xfId="0" quotePrefix="1" applyFont="1" applyFill="1" applyBorder="1" applyAlignment="1">
      <alignment horizontal="center" vertical="center"/>
    </xf>
    <xf numFmtId="0" fontId="5" fillId="4" borderId="30" xfId="0" quotePrefix="1" applyFont="1" applyFill="1" applyBorder="1" applyAlignment="1" applyProtection="1">
      <alignment horizontal="center" vertical="center"/>
      <protection locked="0"/>
    </xf>
    <xf numFmtId="0" fontId="5" fillId="2" borderId="39" xfId="0" quotePrefix="1" applyFont="1" applyFill="1" applyBorder="1" applyAlignment="1">
      <alignment horizontal="center" vertical="center"/>
    </xf>
    <xf numFmtId="0" fontId="7" fillId="0" borderId="30" xfId="2" applyNumberFormat="1" applyFont="1" applyFill="1" applyBorder="1" applyAlignment="1">
      <alignment horizontal="left" vertical="top" wrapText="1"/>
    </xf>
    <xf numFmtId="1" fontId="5" fillId="0" borderId="2" xfId="0" quotePrefix="1" applyNumberFormat="1" applyFont="1" applyBorder="1" applyAlignment="1">
      <alignment horizontal="center" vertical="top"/>
    </xf>
    <xf numFmtId="0" fontId="5" fillId="5" borderId="29" xfId="0" quotePrefix="1" applyFont="1" applyFill="1" applyBorder="1" applyAlignment="1">
      <alignment horizontal="center" vertical="center"/>
    </xf>
    <xf numFmtId="0" fontId="5" fillId="7" borderId="28" xfId="0" quotePrefix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4" fillId="2" borderId="3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5" fillId="0" borderId="1" xfId="2" applyNumberFormat="1" applyFont="1" applyFill="1" applyBorder="1" applyAlignment="1">
      <alignment horizontal="center" vertical="top"/>
    </xf>
    <xf numFmtId="0" fontId="5" fillId="0" borderId="30" xfId="2" applyNumberFormat="1" applyFont="1" applyFill="1" applyBorder="1" applyAlignment="1">
      <alignment horizontal="center" vertical="top"/>
    </xf>
    <xf numFmtId="49" fontId="5" fillId="0" borderId="1" xfId="2" applyNumberFormat="1" applyFont="1" applyFill="1" applyBorder="1" applyAlignment="1">
      <alignment horizontal="center" vertical="top"/>
    </xf>
    <xf numFmtId="0" fontId="8" fillId="0" borderId="30" xfId="0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4" fillId="0" borderId="42" xfId="0" quotePrefix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38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/>
    </xf>
    <xf numFmtId="0" fontId="4" fillId="2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9" fillId="0" borderId="43" xfId="0" quotePrefix="1" applyFont="1" applyBorder="1" applyAlignment="1">
      <alignment horizontal="center" vertical="center" wrapText="1"/>
    </xf>
    <xf numFmtId="0" fontId="19" fillId="0" borderId="42" xfId="0" quotePrefix="1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1" fontId="5" fillId="0" borderId="1" xfId="0" quotePrefix="1" applyNumberFormat="1" applyFont="1" applyBorder="1" applyAlignment="1">
      <alignment horizontal="center" vertical="top"/>
    </xf>
    <xf numFmtId="1" fontId="5" fillId="8" borderId="0" xfId="0" quotePrefix="1" applyNumberFormat="1" applyFont="1" applyFill="1" applyAlignment="1">
      <alignment horizontal="left" vertical="top"/>
    </xf>
    <xf numFmtId="0" fontId="5" fillId="2" borderId="44" xfId="0" quotePrefix="1" applyFont="1" applyFill="1" applyBorder="1" applyAlignment="1">
      <alignment horizontal="center" vertical="center"/>
    </xf>
    <xf numFmtId="0" fontId="5" fillId="2" borderId="45" xfId="0" quotePrefix="1" applyFont="1" applyFill="1" applyBorder="1" applyAlignment="1">
      <alignment horizontal="center" vertical="center"/>
    </xf>
    <xf numFmtId="0" fontId="5" fillId="2" borderId="46" xfId="0" quotePrefix="1" applyFont="1" applyFill="1" applyBorder="1" applyAlignment="1">
      <alignment horizontal="center" vertical="center"/>
    </xf>
    <xf numFmtId="0" fontId="5" fillId="7" borderId="21" xfId="0" quotePrefix="1" applyFont="1" applyFill="1" applyBorder="1" applyAlignment="1" applyProtection="1">
      <alignment horizontal="center" vertical="center"/>
      <protection locked="0"/>
    </xf>
    <xf numFmtId="0" fontId="5" fillId="5" borderId="13" xfId="0" quotePrefix="1" applyFont="1" applyFill="1" applyBorder="1" applyAlignment="1">
      <alignment horizontal="center" vertical="center"/>
    </xf>
    <xf numFmtId="0" fontId="4" fillId="9" borderId="0" xfId="0" quotePrefix="1" applyFont="1" applyFill="1" applyAlignment="1">
      <alignment vertical="center"/>
    </xf>
    <xf numFmtId="0" fontId="4" fillId="0" borderId="47" xfId="0" quotePrefix="1" applyFont="1" applyBorder="1" applyAlignment="1">
      <alignment horizontal="center" vertical="center" wrapText="1"/>
    </xf>
    <xf numFmtId="0" fontId="5" fillId="9" borderId="0" xfId="0" applyFont="1" applyFill="1" applyAlignment="1">
      <alignment horizontal="left"/>
    </xf>
    <xf numFmtId="0" fontId="4" fillId="9" borderId="0" xfId="0" applyFont="1" applyFill="1" applyAlignment="1">
      <alignment horizontal="left" vertical="center"/>
    </xf>
    <xf numFmtId="0" fontId="16" fillId="9" borderId="0" xfId="0" applyFont="1" applyFill="1" applyAlignment="1">
      <alignment horizontal="left" vertical="center"/>
    </xf>
    <xf numFmtId="0" fontId="4" fillId="0" borderId="48" xfId="0" quotePrefix="1" applyFont="1" applyBorder="1" applyAlignment="1">
      <alignment horizontal="center" vertical="center" wrapText="1"/>
    </xf>
    <xf numFmtId="1" fontId="4" fillId="9" borderId="0" xfId="0" quotePrefix="1" applyNumberFormat="1" applyFont="1" applyFill="1" applyAlignment="1">
      <alignment vertical="center"/>
    </xf>
    <xf numFmtId="44" fontId="4" fillId="9" borderId="0" xfId="1" applyFont="1" applyFill="1" applyBorder="1" applyAlignment="1">
      <alignment vertical="center"/>
    </xf>
    <xf numFmtId="44" fontId="16" fillId="9" borderId="0" xfId="1" applyFont="1" applyFill="1" applyBorder="1" applyAlignment="1">
      <alignment vertical="center"/>
    </xf>
    <xf numFmtId="0" fontId="5" fillId="9" borderId="0" xfId="0" applyFont="1" applyFill="1" applyAlignment="1">
      <alignment vertical="center"/>
    </xf>
    <xf numFmtId="0" fontId="5" fillId="9" borderId="19" xfId="0" applyFont="1" applyFill="1" applyBorder="1" applyAlignment="1">
      <alignment vertical="center"/>
    </xf>
    <xf numFmtId="1" fontId="4" fillId="12" borderId="28" xfId="0" quotePrefix="1" applyNumberFormat="1" applyFont="1" applyFill="1" applyBorder="1" applyAlignment="1">
      <alignment horizontal="center" vertical="center"/>
    </xf>
    <xf numFmtId="1" fontId="17" fillId="12" borderId="30" xfId="0" quotePrefix="1" applyNumberFormat="1" applyFont="1" applyFill="1" applyBorder="1" applyAlignment="1">
      <alignment horizontal="center" vertical="center"/>
    </xf>
    <xf numFmtId="1" fontId="5" fillId="0" borderId="30" xfId="0" quotePrefix="1" applyNumberFormat="1" applyFont="1" applyBorder="1" applyAlignment="1">
      <alignment horizontal="center" vertical="top"/>
    </xf>
    <xf numFmtId="0" fontId="10" fillId="0" borderId="0" xfId="0" applyFont="1"/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164" fontId="5" fillId="0" borderId="0" xfId="1" applyNumberFormat="1" applyFont="1"/>
    <xf numFmtId="0" fontId="5" fillId="8" borderId="0" xfId="0" applyFont="1" applyFill="1" applyAlignment="1">
      <alignment horizontal="center"/>
    </xf>
    <xf numFmtId="0" fontId="5" fillId="4" borderId="20" xfId="0" quotePrefix="1" applyFont="1" applyFill="1" applyBorder="1" applyAlignment="1" applyProtection="1">
      <alignment horizontal="center" vertical="center"/>
      <protection locked="0"/>
    </xf>
    <xf numFmtId="0" fontId="5" fillId="5" borderId="21" xfId="0" quotePrefix="1" applyFont="1" applyFill="1" applyBorder="1" applyAlignment="1">
      <alignment horizontal="center" vertical="center"/>
    </xf>
    <xf numFmtId="0" fontId="5" fillId="4" borderId="21" xfId="0" quotePrefix="1" applyFont="1" applyFill="1" applyBorder="1" applyAlignment="1" applyProtection="1">
      <alignment horizontal="center" vertical="center"/>
      <protection locked="0"/>
    </xf>
    <xf numFmtId="0" fontId="5" fillId="4" borderId="7" xfId="0" quotePrefix="1" applyFont="1" applyFill="1" applyBorder="1" applyAlignment="1" applyProtection="1">
      <alignment horizontal="center" vertical="center"/>
      <protection locked="0"/>
    </xf>
    <xf numFmtId="0" fontId="5" fillId="5" borderId="11" xfId="0" quotePrefix="1" applyFont="1" applyFill="1" applyBorder="1" applyAlignment="1">
      <alignment horizontal="center" vertical="center"/>
    </xf>
    <xf numFmtId="0" fontId="5" fillId="4" borderId="12" xfId="0" quotePrefix="1" applyFont="1" applyFill="1" applyBorder="1" applyAlignment="1" applyProtection="1">
      <alignment horizontal="center" vertical="center"/>
      <protection locked="0"/>
    </xf>
    <xf numFmtId="0" fontId="5" fillId="5" borderId="12" xfId="0" quotePrefix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top"/>
    </xf>
    <xf numFmtId="0" fontId="7" fillId="0" borderId="28" xfId="2" applyNumberFormat="1" applyFont="1" applyFill="1" applyBorder="1" applyAlignment="1">
      <alignment horizontal="left" vertical="top"/>
    </xf>
    <xf numFmtId="0" fontId="5" fillId="0" borderId="28" xfId="2" applyNumberFormat="1" applyFont="1" applyFill="1" applyBorder="1" applyAlignment="1">
      <alignment horizontal="center" vertical="top"/>
    </xf>
    <xf numFmtId="49" fontId="5" fillId="0" borderId="28" xfId="2" applyNumberFormat="1" applyFont="1" applyFill="1" applyBorder="1" applyAlignment="1">
      <alignment horizontal="center" vertical="top"/>
    </xf>
    <xf numFmtId="165" fontId="5" fillId="6" borderId="28" xfId="1" applyNumberFormat="1" applyFont="1" applyFill="1" applyBorder="1" applyAlignment="1">
      <alignment horizontal="center" vertical="top"/>
    </xf>
    <xf numFmtId="1" fontId="5" fillId="0" borderId="17" xfId="0" quotePrefix="1" applyNumberFormat="1" applyFont="1" applyBorder="1" applyAlignment="1">
      <alignment horizontal="center" vertical="top"/>
    </xf>
    <xf numFmtId="0" fontId="7" fillId="0" borderId="30" xfId="2" applyFont="1" applyFill="1" applyBorder="1" applyAlignment="1">
      <alignment horizontal="left" vertical="top"/>
    </xf>
    <xf numFmtId="49" fontId="5" fillId="0" borderId="30" xfId="2" applyNumberFormat="1" applyFont="1" applyFill="1" applyBorder="1" applyAlignment="1">
      <alignment horizontal="center" vertical="top"/>
    </xf>
    <xf numFmtId="0" fontId="4" fillId="8" borderId="14" xfId="0" applyFont="1" applyFill="1" applyBorder="1" applyAlignment="1">
      <alignment horizontal="left" vertical="top"/>
    </xf>
    <xf numFmtId="0" fontId="4" fillId="8" borderId="15" xfId="0" applyFont="1" applyFill="1" applyBorder="1" applyAlignment="1">
      <alignment horizontal="left" vertical="top"/>
    </xf>
    <xf numFmtId="0" fontId="4" fillId="8" borderId="15" xfId="0" applyFont="1" applyFill="1" applyBorder="1" applyAlignment="1">
      <alignment horizontal="center" vertical="top"/>
    </xf>
    <xf numFmtId="0" fontId="4" fillId="8" borderId="15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4" fillId="8" borderId="14" xfId="0" applyFont="1" applyFill="1" applyBorder="1" applyAlignment="1">
      <alignment horizontal="center" vertical="top"/>
    </xf>
    <xf numFmtId="0" fontId="5" fillId="8" borderId="0" xfId="0" applyFont="1" applyFill="1" applyAlignment="1">
      <alignment horizontal="left"/>
    </xf>
    <xf numFmtId="0" fontId="6" fillId="0" borderId="27" xfId="0" applyFont="1" applyBorder="1" applyAlignment="1">
      <alignment horizontal="center" vertical="top"/>
    </xf>
    <xf numFmtId="0" fontId="7" fillId="0" borderId="28" xfId="2" applyFont="1" applyFill="1" applyBorder="1" applyAlignment="1">
      <alignment horizontal="left" vertical="top"/>
    </xf>
    <xf numFmtId="0" fontId="6" fillId="0" borderId="28" xfId="0" applyFont="1" applyBorder="1" applyAlignment="1">
      <alignment horizontal="center" vertical="top"/>
    </xf>
    <xf numFmtId="1" fontId="5" fillId="0" borderId="28" xfId="0" quotePrefix="1" applyNumberFormat="1" applyFont="1" applyBorder="1" applyAlignment="1">
      <alignment horizontal="center" vertical="top"/>
    </xf>
    <xf numFmtId="0" fontId="7" fillId="0" borderId="30" xfId="2" applyNumberFormat="1" applyFont="1" applyFill="1" applyBorder="1" applyAlignment="1">
      <alignment horizontal="left" vertical="top"/>
    </xf>
    <xf numFmtId="0" fontId="5" fillId="7" borderId="38" xfId="0" quotePrefix="1" applyFont="1" applyFill="1" applyBorder="1" applyAlignment="1" applyProtection="1">
      <alignment horizontal="center" vertical="center"/>
      <protection locked="0"/>
    </xf>
    <xf numFmtId="0" fontId="5" fillId="7" borderId="39" xfId="0" quotePrefix="1" applyFont="1" applyFill="1" applyBorder="1" applyAlignment="1" applyProtection="1">
      <alignment horizontal="center" vertical="center"/>
      <protection locked="0"/>
    </xf>
    <xf numFmtId="1" fontId="5" fillId="0" borderId="31" xfId="0" quotePrefix="1" applyNumberFormat="1" applyFont="1" applyBorder="1" applyAlignment="1">
      <alignment horizontal="center" vertical="top"/>
    </xf>
    <xf numFmtId="7" fontId="4" fillId="8" borderId="15" xfId="0" applyNumberFormat="1" applyFont="1" applyFill="1" applyBorder="1" applyAlignment="1">
      <alignment horizontal="center" vertical="top"/>
    </xf>
    <xf numFmtId="0" fontId="5" fillId="0" borderId="50" xfId="0" applyFont="1" applyBorder="1" applyAlignment="1">
      <alignment horizontal="center" vertical="top"/>
    </xf>
    <xf numFmtId="0" fontId="7" fillId="0" borderId="41" xfId="2" applyFont="1" applyBorder="1" applyAlignment="1">
      <alignment horizontal="left"/>
    </xf>
    <xf numFmtId="0" fontId="5" fillId="0" borderId="41" xfId="2" applyNumberFormat="1" applyFont="1" applyFill="1" applyBorder="1" applyAlignment="1">
      <alignment horizontal="center" vertical="top"/>
    </xf>
    <xf numFmtId="165" fontId="5" fillId="6" borderId="41" xfId="1" applyNumberFormat="1" applyFont="1" applyFill="1" applyBorder="1" applyAlignment="1">
      <alignment horizontal="center" vertical="top"/>
    </xf>
    <xf numFmtId="0" fontId="4" fillId="8" borderId="15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2" borderId="20" xfId="0" quotePrefix="1" applyFont="1" applyFill="1" applyBorder="1" applyAlignment="1">
      <alignment horizontal="center" vertical="center"/>
    </xf>
    <xf numFmtId="0" fontId="4" fillId="2" borderId="7" xfId="0" quotePrefix="1" applyFont="1" applyFill="1" applyBorder="1" applyAlignment="1">
      <alignment horizontal="center" vertical="center"/>
    </xf>
    <xf numFmtId="0" fontId="4" fillId="2" borderId="11" xfId="0" quotePrefix="1" applyFont="1" applyFill="1" applyBorder="1" applyAlignment="1">
      <alignment horizontal="center" vertical="center"/>
    </xf>
    <xf numFmtId="0" fontId="4" fillId="2" borderId="12" xfId="0" quotePrefix="1" applyFont="1" applyFill="1" applyBorder="1" applyAlignment="1">
      <alignment horizontal="center" vertical="center"/>
    </xf>
    <xf numFmtId="0" fontId="5" fillId="2" borderId="12" xfId="0" quotePrefix="1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165" fontId="4" fillId="8" borderId="15" xfId="0" applyNumberFormat="1" applyFont="1" applyFill="1" applyBorder="1" applyAlignment="1">
      <alignment horizontal="center" vertical="top"/>
    </xf>
    <xf numFmtId="0" fontId="7" fillId="0" borderId="41" xfId="2" applyNumberFormat="1" applyFont="1" applyFill="1" applyBorder="1" applyAlignment="1">
      <alignment horizontal="left" vertical="top"/>
    </xf>
    <xf numFmtId="0" fontId="8" fillId="0" borderId="41" xfId="0" applyFont="1" applyBorder="1" applyAlignment="1">
      <alignment horizontal="center" vertical="top" wrapText="1"/>
    </xf>
    <xf numFmtId="1" fontId="5" fillId="0" borderId="51" xfId="0" quotePrefix="1" applyNumberFormat="1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 wrapText="1"/>
    </xf>
    <xf numFmtId="0" fontId="4" fillId="8" borderId="0" xfId="0" applyFont="1" applyFill="1" applyAlignment="1">
      <alignment horizontal="left" vertical="top"/>
    </xf>
    <xf numFmtId="0" fontId="5" fillId="4" borderId="45" xfId="0" quotePrefix="1" applyFont="1" applyFill="1" applyBorder="1" applyAlignment="1" applyProtection="1">
      <alignment horizontal="center" vertical="center"/>
      <protection locked="0"/>
    </xf>
    <xf numFmtId="0" fontId="5" fillId="5" borderId="45" xfId="0" quotePrefix="1" applyFont="1" applyFill="1" applyBorder="1" applyAlignment="1">
      <alignment horizontal="center" vertical="center"/>
    </xf>
    <xf numFmtId="1" fontId="5" fillId="11" borderId="31" xfId="0" quotePrefix="1" applyNumberFormat="1" applyFont="1" applyFill="1" applyBorder="1" applyAlignment="1">
      <alignment horizontal="left" vertical="top"/>
    </xf>
    <xf numFmtId="1" fontId="5" fillId="11" borderId="2" xfId="0" quotePrefix="1" applyNumberFormat="1" applyFont="1" applyFill="1" applyBorder="1" applyAlignment="1">
      <alignment horizontal="left" vertical="top"/>
    </xf>
    <xf numFmtId="1" fontId="5" fillId="11" borderId="17" xfId="0" quotePrefix="1" applyNumberFormat="1" applyFont="1" applyFill="1" applyBorder="1" applyAlignment="1">
      <alignment horizontal="left" vertical="top"/>
    </xf>
    <xf numFmtId="0" fontId="5" fillId="2" borderId="8" xfId="0" quotePrefix="1" applyFont="1" applyFill="1" applyBorder="1" applyAlignment="1" applyProtection="1">
      <alignment horizontal="center" vertical="center"/>
      <protection locked="0"/>
    </xf>
    <xf numFmtId="0" fontId="5" fillId="5" borderId="44" xfId="0" quotePrefix="1" applyFont="1" applyFill="1" applyBorder="1" applyAlignment="1">
      <alignment horizontal="center" vertical="center"/>
    </xf>
    <xf numFmtId="0" fontId="4" fillId="0" borderId="49" xfId="0" quotePrefix="1" applyFont="1" applyBorder="1" applyAlignment="1">
      <alignment horizontal="center" vertical="center" wrapText="1"/>
    </xf>
    <xf numFmtId="0" fontId="5" fillId="2" borderId="52" xfId="0" quotePrefix="1" applyFont="1" applyFill="1" applyBorder="1" applyAlignment="1">
      <alignment horizontal="center" vertical="center"/>
    </xf>
    <xf numFmtId="0" fontId="5" fillId="4" borderId="13" xfId="0" quotePrefix="1" applyFont="1" applyFill="1" applyBorder="1" applyAlignment="1" applyProtection="1">
      <alignment horizontal="center" vertical="center"/>
      <protection locked="0"/>
    </xf>
    <xf numFmtId="0" fontId="5" fillId="4" borderId="8" xfId="0" quotePrefix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164" fontId="4" fillId="7" borderId="5" xfId="1" applyNumberFormat="1" applyFont="1" applyFill="1" applyBorder="1" applyAlignment="1">
      <alignment horizontal="center" vertical="center" wrapText="1"/>
    </xf>
    <xf numFmtId="164" fontId="4" fillId="7" borderId="4" xfId="1" applyNumberFormat="1" applyFont="1" applyFill="1" applyBorder="1" applyAlignment="1">
      <alignment horizontal="center" vertical="center" wrapText="1"/>
    </xf>
    <xf numFmtId="164" fontId="4" fillId="7" borderId="6" xfId="1" applyNumberFormat="1" applyFont="1" applyFill="1" applyBorder="1" applyAlignment="1">
      <alignment horizontal="center" vertical="center" wrapText="1"/>
    </xf>
    <xf numFmtId="164" fontId="4" fillId="7" borderId="9" xfId="1" applyNumberFormat="1" applyFont="1" applyFill="1" applyBorder="1" applyAlignment="1">
      <alignment horizontal="center" vertical="center" wrapText="1"/>
    </xf>
    <xf numFmtId="164" fontId="4" fillId="7" borderId="0" xfId="1" applyNumberFormat="1" applyFont="1" applyFill="1" applyBorder="1" applyAlignment="1">
      <alignment horizontal="center" vertical="center" wrapText="1"/>
    </xf>
    <xf numFmtId="164" fontId="4" fillId="7" borderId="10" xfId="1" applyNumberFormat="1" applyFont="1" applyFill="1" applyBorder="1" applyAlignment="1">
      <alignment horizontal="center" vertical="center" wrapText="1"/>
    </xf>
    <xf numFmtId="1" fontId="4" fillId="11" borderId="1" xfId="0" quotePrefix="1" applyNumberFormat="1" applyFont="1" applyFill="1" applyBorder="1" applyAlignment="1">
      <alignment horizontal="center" vertical="center" wrapText="1"/>
    </xf>
    <xf numFmtId="1" fontId="4" fillId="11" borderId="28" xfId="0" quotePrefix="1" applyNumberFormat="1" applyFont="1" applyFill="1" applyBorder="1" applyAlignment="1">
      <alignment horizontal="center" vertical="center" wrapText="1"/>
    </xf>
    <xf numFmtId="164" fontId="5" fillId="0" borderId="41" xfId="1" applyNumberFormat="1" applyFont="1" applyFill="1" applyBorder="1" applyAlignment="1">
      <alignment horizontal="center" vertical="top"/>
    </xf>
    <xf numFmtId="164" fontId="6" fillId="0" borderId="30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4" fontId="6" fillId="0" borderId="28" xfId="0" applyNumberFormat="1" applyFont="1" applyBorder="1" applyAlignment="1">
      <alignment horizontal="center" vertical="top"/>
    </xf>
    <xf numFmtId="164" fontId="6" fillId="0" borderId="30" xfId="0" applyNumberFormat="1" applyFont="1" applyBorder="1" applyAlignment="1">
      <alignment horizontal="center" vertical="top" wrapText="1"/>
    </xf>
    <xf numFmtId="0" fontId="4" fillId="7" borderId="23" xfId="0" applyFont="1" applyFill="1" applyBorder="1" applyAlignment="1">
      <alignment horizontal="right" vertical="center" wrapText="1"/>
    </xf>
    <xf numFmtId="0" fontId="4" fillId="7" borderId="24" xfId="0" applyFont="1" applyFill="1" applyBorder="1" applyAlignment="1">
      <alignment horizontal="right" vertical="center" wrapText="1"/>
    </xf>
    <xf numFmtId="0" fontId="4" fillId="12" borderId="14" xfId="0" applyFont="1" applyFill="1" applyBorder="1" applyAlignment="1">
      <alignment horizontal="right" vertical="center"/>
    </xf>
    <xf numFmtId="0" fontId="4" fillId="12" borderId="15" xfId="0" applyFont="1" applyFill="1" applyBorder="1" applyAlignment="1">
      <alignment horizontal="right" vertical="center"/>
    </xf>
    <xf numFmtId="164" fontId="4" fillId="4" borderId="4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164" fontId="9" fillId="2" borderId="4" xfId="1" applyNumberFormat="1" applyFont="1" applyFill="1" applyBorder="1" applyAlignment="1">
      <alignment horizontal="left" vertical="center"/>
    </xf>
    <xf numFmtId="0" fontId="4" fillId="6" borderId="14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center" vertical="center" wrapText="1"/>
    </xf>
    <xf numFmtId="164" fontId="5" fillId="0" borderId="28" xfId="1" applyNumberFormat="1" applyFont="1" applyFill="1" applyBorder="1" applyAlignment="1">
      <alignment horizontal="center" vertical="top"/>
    </xf>
    <xf numFmtId="0" fontId="4" fillId="0" borderId="36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165" fontId="4" fillId="6" borderId="40" xfId="0" quotePrefix="1" applyNumberFormat="1" applyFont="1" applyFill="1" applyBorder="1" applyAlignment="1">
      <alignment horizontal="center" vertical="center"/>
    </xf>
    <xf numFmtId="165" fontId="4" fillId="6" borderId="35" xfId="0" quotePrefix="1" applyNumberFormat="1" applyFont="1" applyFill="1" applyBorder="1" applyAlignment="1">
      <alignment horizontal="center" vertical="center"/>
    </xf>
    <xf numFmtId="0" fontId="4" fillId="0" borderId="9" xfId="0" quotePrefix="1" applyFont="1" applyBorder="1" applyAlignment="1">
      <alignment horizontal="right" vertical="center"/>
    </xf>
    <xf numFmtId="0" fontId="4" fillId="0" borderId="0" xfId="0" quotePrefix="1" applyFont="1" applyAlignment="1">
      <alignment horizontal="right" vertical="center"/>
    </xf>
    <xf numFmtId="0" fontId="4" fillId="0" borderId="25" xfId="0" quotePrefix="1" applyFont="1" applyBorder="1" applyAlignment="1">
      <alignment horizontal="right" vertical="center"/>
    </xf>
    <xf numFmtId="0" fontId="4" fillId="0" borderId="19" xfId="0" quotePrefix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164" fontId="5" fillId="0" borderId="51" xfId="1" applyNumberFormat="1" applyFont="1" applyFill="1" applyBorder="1" applyAlignment="1">
      <alignment horizontal="center" vertical="top"/>
    </xf>
    <xf numFmtId="164" fontId="5" fillId="0" borderId="40" xfId="1" applyNumberFormat="1" applyFont="1" applyFill="1" applyBorder="1" applyAlignment="1">
      <alignment horizontal="center" vertical="top"/>
    </xf>
    <xf numFmtId="164" fontId="5" fillId="0" borderId="31" xfId="1" applyNumberFormat="1" applyFont="1" applyFill="1" applyBorder="1" applyAlignment="1">
      <alignment horizontal="center" vertical="top"/>
    </xf>
    <xf numFmtId="164" fontId="5" fillId="0" borderId="33" xfId="1" applyNumberFormat="1" applyFont="1" applyFill="1" applyBorder="1" applyAlignment="1">
      <alignment horizontal="center" vertical="top"/>
    </xf>
    <xf numFmtId="164" fontId="5" fillId="0" borderId="30" xfId="1" applyNumberFormat="1" applyFont="1" applyFill="1" applyBorder="1" applyAlignment="1">
      <alignment horizontal="center" vertical="top"/>
    </xf>
    <xf numFmtId="164" fontId="5" fillId="0" borderId="17" xfId="1" applyNumberFormat="1" applyFont="1" applyFill="1" applyBorder="1" applyAlignment="1">
      <alignment horizontal="center" vertical="top"/>
    </xf>
    <xf numFmtId="164" fontId="5" fillId="0" borderId="18" xfId="1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</cellXfs>
  <cellStyles count="5">
    <cellStyle name="Accent2" xfId="4" builtinId="33"/>
    <cellStyle name="Currency" xfId="1" builtinId="4"/>
    <cellStyle name="Hyperlink" xfId="2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19</xdr:row>
      <xdr:rowOff>9525</xdr:rowOff>
    </xdr:from>
    <xdr:to>
      <xdr:col>13</xdr:col>
      <xdr:colOff>217070</xdr:colOff>
      <xdr:row>45</xdr:row>
      <xdr:rowOff>37570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0BFCEC-F5D3-BFCE-996E-076AC7763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1658600"/>
          <a:ext cx="16038095" cy="423809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19050</xdr:colOff>
      <xdr:row>10</xdr:row>
      <xdr:rowOff>304800</xdr:rowOff>
    </xdr:from>
    <xdr:to>
      <xdr:col>12</xdr:col>
      <xdr:colOff>407599</xdr:colOff>
      <xdr:row>10</xdr:row>
      <xdr:rowOff>5171467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DD8B27B-538A-2552-6D54-A46CFE887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4953000"/>
          <a:ext cx="15809524" cy="486666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1</xdr:col>
      <xdr:colOff>3905249</xdr:colOff>
      <xdr:row>48</xdr:row>
      <xdr:rowOff>38101</xdr:rowOff>
    </xdr:from>
    <xdr:to>
      <xdr:col>2</xdr:col>
      <xdr:colOff>190500</xdr:colOff>
      <xdr:row>53</xdr:row>
      <xdr:rowOff>257175</xdr:rowOff>
    </xdr:to>
    <xdr:sp macro="" textlink="">
      <xdr:nvSpPr>
        <xdr:cNvPr id="22" name="Rectangular Callou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514849" y="16383001"/>
          <a:ext cx="5000626" cy="1028699"/>
        </a:xfrm>
        <a:prstGeom prst="wedgeRectCallout">
          <a:avLst>
            <a:gd name="adj1" fmla="val 10577"/>
            <a:gd name="adj2" fmla="val -114039"/>
          </a:avLst>
        </a:prstGeom>
        <a:solidFill>
          <a:sysClr val="window" lastClr="FFFFFF"/>
        </a:solidFill>
        <a:ln>
          <a:solidFill>
            <a:schemeClr val="tx2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Line 74:</a:t>
          </a:r>
        </a:p>
        <a:p>
          <a:pPr algn="l"/>
          <a:r>
            <a:rPr lang="en-US" sz="1100">
              <a:solidFill>
                <a:srgbClr val="002060"/>
              </a:solidFill>
            </a:rPr>
            <a:t>Optional Field. This is the total anticipated costs of products ordered on columns S-U</a:t>
          </a:r>
          <a:r>
            <a:rPr lang="en-US" sz="1100" baseline="0">
              <a:solidFill>
                <a:srgbClr val="002060"/>
              </a:solidFill>
            </a:rPr>
            <a:t> </a:t>
          </a:r>
          <a:r>
            <a:rPr lang="en-US" sz="1100">
              <a:solidFill>
                <a:srgbClr val="002060"/>
              </a:solidFill>
            </a:rPr>
            <a:t>for first quarter seasonal Fruits &amp; Veggies for delivery July-September 2025. This is for information only, as anything ordered in WBSCM for these months will not come from SY 2024-25 entitlement, rather SY 2025-26.</a:t>
          </a:r>
        </a:p>
      </xdr:txBody>
    </xdr:sp>
    <xdr:clientData/>
  </xdr:twoCellAnchor>
  <xdr:twoCellAnchor>
    <xdr:from>
      <xdr:col>0</xdr:col>
      <xdr:colOff>200024</xdr:colOff>
      <xdr:row>8</xdr:row>
      <xdr:rowOff>85725</xdr:rowOff>
    </xdr:from>
    <xdr:to>
      <xdr:col>1</xdr:col>
      <xdr:colOff>800099</xdr:colOff>
      <xdr:row>10</xdr:row>
      <xdr:rowOff>126873</xdr:rowOff>
    </xdr:to>
    <xdr:sp macro="" textlink="">
      <xdr:nvSpPr>
        <xdr:cNvPr id="7" name="Rectangular Callou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00024" y="4200525"/>
          <a:ext cx="1209675" cy="574548"/>
        </a:xfrm>
        <a:prstGeom prst="wedgeRectCallout">
          <a:avLst>
            <a:gd name="adj1" fmla="val -16561"/>
            <a:gd name="adj2" fmla="val 431948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2060"/>
              </a:solidFill>
            </a:rPr>
            <a:t>Column</a:t>
          </a:r>
          <a:r>
            <a:rPr lang="en-US" sz="1100" baseline="0">
              <a:solidFill>
                <a:srgbClr val="002060"/>
              </a:solidFill>
            </a:rPr>
            <a:t> A:</a:t>
          </a:r>
        </a:p>
        <a:p>
          <a:pPr algn="l"/>
          <a:r>
            <a:rPr lang="en-US" sz="1100">
              <a:solidFill>
                <a:srgbClr val="002060"/>
              </a:solidFill>
            </a:rPr>
            <a:t>USDA Foods Item</a:t>
          </a:r>
        </a:p>
      </xdr:txBody>
    </xdr:sp>
    <xdr:clientData/>
  </xdr:twoCellAnchor>
  <xdr:twoCellAnchor>
    <xdr:from>
      <xdr:col>0</xdr:col>
      <xdr:colOff>282575</xdr:colOff>
      <xdr:row>11</xdr:row>
      <xdr:rowOff>130175</xdr:rowOff>
    </xdr:from>
    <xdr:to>
      <xdr:col>1</xdr:col>
      <xdr:colOff>1768475</xdr:colOff>
      <xdr:row>14</xdr:row>
      <xdr:rowOff>53975</xdr:rowOff>
    </xdr:to>
    <xdr:sp macro="" textlink="">
      <xdr:nvSpPr>
        <xdr:cNvPr id="8" name="Rectangular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82575" y="9979025"/>
          <a:ext cx="2095500" cy="609600"/>
        </a:xfrm>
        <a:prstGeom prst="wedgeRectCallout">
          <a:avLst>
            <a:gd name="adj1" fmla="val 46043"/>
            <a:gd name="adj2" fmla="val -475930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2060"/>
              </a:solidFill>
            </a:rPr>
            <a:t>Column B: </a:t>
          </a:r>
        </a:p>
        <a:p>
          <a:pPr algn="l"/>
          <a:r>
            <a:rPr lang="en-US" sz="1100">
              <a:solidFill>
                <a:srgbClr val="002060"/>
              </a:solidFill>
            </a:rPr>
            <a:t>Description</a:t>
          </a:r>
          <a:r>
            <a:rPr lang="en-US" sz="1100" baseline="0">
              <a:solidFill>
                <a:srgbClr val="002060"/>
              </a:solidFill>
            </a:rPr>
            <a:t> includes link to USDA Foods Product information</a:t>
          </a:r>
          <a:endParaRPr lang="en-US" sz="1100">
            <a:solidFill>
              <a:srgbClr val="002060"/>
            </a:solidFill>
          </a:endParaRPr>
        </a:p>
      </xdr:txBody>
    </xdr:sp>
    <xdr:clientData/>
  </xdr:twoCellAnchor>
  <xdr:twoCellAnchor>
    <xdr:from>
      <xdr:col>1</xdr:col>
      <xdr:colOff>1762125</xdr:colOff>
      <xdr:row>8</xdr:row>
      <xdr:rowOff>76199</xdr:rowOff>
    </xdr:from>
    <xdr:to>
      <xdr:col>1</xdr:col>
      <xdr:colOff>2743201</xdr:colOff>
      <xdr:row>10</xdr:row>
      <xdr:rowOff>155446</xdr:rowOff>
    </xdr:to>
    <xdr:sp macro="" textlink="">
      <xdr:nvSpPr>
        <xdr:cNvPr id="9" name="Rectangular Callou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371725" y="4190999"/>
          <a:ext cx="981076" cy="612647"/>
        </a:xfrm>
        <a:prstGeom prst="wedgeRectCallout">
          <a:avLst>
            <a:gd name="adj1" fmla="val 180703"/>
            <a:gd name="adj2" fmla="val 407334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2060"/>
              </a:solidFill>
            </a:rPr>
            <a:t>Column C: </a:t>
          </a:r>
        </a:p>
        <a:p>
          <a:pPr algn="l"/>
          <a:r>
            <a:rPr lang="en-US" sz="1100">
              <a:solidFill>
                <a:srgbClr val="002060"/>
              </a:solidFill>
            </a:rPr>
            <a:t>USDA Foods</a:t>
          </a:r>
          <a:r>
            <a:rPr lang="en-US" sz="1100" baseline="0">
              <a:solidFill>
                <a:srgbClr val="002060"/>
              </a:solidFill>
            </a:rPr>
            <a:t> Pack Size</a:t>
          </a:r>
          <a:endParaRPr lang="en-US" sz="1100">
            <a:solidFill>
              <a:srgbClr val="002060"/>
            </a:solidFill>
          </a:endParaRPr>
        </a:p>
      </xdr:txBody>
    </xdr:sp>
    <xdr:clientData/>
  </xdr:twoCellAnchor>
  <xdr:twoCellAnchor>
    <xdr:from>
      <xdr:col>1</xdr:col>
      <xdr:colOff>3413125</xdr:colOff>
      <xdr:row>11</xdr:row>
      <xdr:rowOff>117475</xdr:rowOff>
    </xdr:from>
    <xdr:to>
      <xdr:col>1</xdr:col>
      <xdr:colOff>4400550</xdr:colOff>
      <xdr:row>14</xdr:row>
      <xdr:rowOff>104775</xdr:rowOff>
    </xdr:to>
    <xdr:sp macro="" textlink="">
      <xdr:nvSpPr>
        <xdr:cNvPr id="10" name="Rectangular Callou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022725" y="9966325"/>
          <a:ext cx="987425" cy="673100"/>
        </a:xfrm>
        <a:prstGeom prst="wedgeRectCallout">
          <a:avLst>
            <a:gd name="adj1" fmla="val 112419"/>
            <a:gd name="adj2" fmla="val -415390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2060"/>
              </a:solidFill>
            </a:rPr>
            <a:t>Column D: </a:t>
          </a:r>
        </a:p>
        <a:p>
          <a:pPr algn="l"/>
          <a:r>
            <a:rPr lang="en-US" sz="1100">
              <a:solidFill>
                <a:srgbClr val="002060"/>
              </a:solidFill>
            </a:rPr>
            <a:t>Storage</a:t>
          </a:r>
          <a:r>
            <a:rPr lang="en-US" sz="1100" baseline="0">
              <a:solidFill>
                <a:srgbClr val="002060"/>
              </a:solidFill>
            </a:rPr>
            <a:t> Type</a:t>
          </a:r>
          <a:endParaRPr lang="en-US" sz="1100">
            <a:solidFill>
              <a:srgbClr val="002060"/>
            </a:solidFill>
          </a:endParaRPr>
        </a:p>
      </xdr:txBody>
    </xdr:sp>
    <xdr:clientData/>
  </xdr:twoCellAnchor>
  <xdr:twoCellAnchor>
    <xdr:from>
      <xdr:col>1</xdr:col>
      <xdr:colOff>4143375</xdr:colOff>
      <xdr:row>7</xdr:row>
      <xdr:rowOff>371475</xdr:rowOff>
    </xdr:from>
    <xdr:to>
      <xdr:col>1</xdr:col>
      <xdr:colOff>5448301</xdr:colOff>
      <xdr:row>10</xdr:row>
      <xdr:rowOff>193548</xdr:rowOff>
    </xdr:to>
    <xdr:sp macro="" textlink="">
      <xdr:nvSpPr>
        <xdr:cNvPr id="11" name="Rectangular Callou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752975" y="4057650"/>
          <a:ext cx="1304926" cy="784098"/>
        </a:xfrm>
        <a:prstGeom prst="wedgeRectCallout">
          <a:avLst>
            <a:gd name="adj1" fmla="val 85450"/>
            <a:gd name="adj2" fmla="val 32429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2060"/>
              </a:solidFill>
            </a:rPr>
            <a:t>Column E: </a:t>
          </a:r>
        </a:p>
        <a:p>
          <a:pPr algn="l"/>
          <a:r>
            <a:rPr lang="en-US" sz="1100">
              <a:solidFill>
                <a:srgbClr val="002060"/>
              </a:solidFill>
            </a:rPr>
            <a:t>Average</a:t>
          </a:r>
          <a:r>
            <a:rPr lang="en-US" sz="1100" baseline="0">
              <a:solidFill>
                <a:srgbClr val="002060"/>
              </a:solidFill>
            </a:rPr>
            <a:t> Entitlement Cost per Case*</a:t>
          </a:r>
          <a:endParaRPr lang="en-US" sz="1100">
            <a:solidFill>
              <a:srgbClr val="002060"/>
            </a:solidFill>
          </a:endParaRPr>
        </a:p>
      </xdr:txBody>
    </xdr:sp>
    <xdr:clientData/>
  </xdr:twoCellAnchor>
  <xdr:twoCellAnchor>
    <xdr:from>
      <xdr:col>1</xdr:col>
      <xdr:colOff>5518150</xdr:colOff>
      <xdr:row>11</xdr:row>
      <xdr:rowOff>92074</xdr:rowOff>
    </xdr:from>
    <xdr:to>
      <xdr:col>1</xdr:col>
      <xdr:colOff>7385050</xdr:colOff>
      <xdr:row>14</xdr:row>
      <xdr:rowOff>206375</xdr:rowOff>
    </xdr:to>
    <xdr:sp macro="" textlink="">
      <xdr:nvSpPr>
        <xdr:cNvPr id="12" name="Rectangular Callou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127750" y="9940924"/>
          <a:ext cx="1866900" cy="800101"/>
        </a:xfrm>
        <a:prstGeom prst="wedgeRectCallout">
          <a:avLst>
            <a:gd name="adj1" fmla="val 23731"/>
            <a:gd name="adj2" fmla="val -352732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2060"/>
              </a:solidFill>
            </a:rPr>
            <a:t>Column G: </a:t>
          </a:r>
        </a:p>
        <a:p>
          <a:pPr algn="l"/>
          <a:r>
            <a:rPr lang="en-US" sz="1100">
              <a:solidFill>
                <a:srgbClr val="002060"/>
              </a:solidFill>
            </a:rPr>
            <a:t>This is the total cost for each product line for all months</a:t>
          </a:r>
          <a:r>
            <a:rPr lang="en-US" sz="1100" baseline="0">
              <a:solidFill>
                <a:srgbClr val="002060"/>
              </a:solidFill>
            </a:rPr>
            <a:t> (sum of columns J through R)</a:t>
          </a:r>
          <a:endParaRPr lang="en-US" sz="1100">
            <a:solidFill>
              <a:srgbClr val="002060"/>
            </a:solidFill>
          </a:endParaRPr>
        </a:p>
      </xdr:txBody>
    </xdr:sp>
    <xdr:clientData/>
  </xdr:twoCellAnchor>
  <xdr:twoCellAnchor>
    <xdr:from>
      <xdr:col>1</xdr:col>
      <xdr:colOff>6286499</xdr:colOff>
      <xdr:row>7</xdr:row>
      <xdr:rowOff>238126</xdr:rowOff>
    </xdr:from>
    <xdr:to>
      <xdr:col>1</xdr:col>
      <xdr:colOff>7829550</xdr:colOff>
      <xdr:row>10</xdr:row>
      <xdr:rowOff>155449</xdr:rowOff>
    </xdr:to>
    <xdr:sp macro="" textlink="">
      <xdr:nvSpPr>
        <xdr:cNvPr id="13" name="Rectangular Callou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896099" y="3924301"/>
          <a:ext cx="1543051" cy="879348"/>
        </a:xfrm>
        <a:prstGeom prst="wedgeRectCallout">
          <a:avLst>
            <a:gd name="adj1" fmla="val 46284"/>
            <a:gd name="adj2" fmla="val 299175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2060"/>
              </a:solidFill>
            </a:rPr>
            <a:t>Column H: </a:t>
          </a:r>
        </a:p>
        <a:p>
          <a:pPr algn="l"/>
          <a:r>
            <a:rPr lang="en-US" sz="1100">
              <a:solidFill>
                <a:srgbClr val="002060"/>
              </a:solidFill>
            </a:rPr>
            <a:t>This is the total number</a:t>
          </a:r>
          <a:r>
            <a:rPr lang="en-US" sz="1100" baseline="0">
              <a:solidFill>
                <a:srgbClr val="002060"/>
              </a:solidFill>
            </a:rPr>
            <a:t> of cases for all months (sum of columns J to R)</a:t>
          </a:r>
          <a:endParaRPr lang="en-US" sz="1100">
            <a:solidFill>
              <a:srgbClr val="002060"/>
            </a:solidFill>
          </a:endParaRPr>
        </a:p>
      </xdr:txBody>
    </xdr:sp>
    <xdr:clientData/>
  </xdr:twoCellAnchor>
  <xdr:twoCellAnchor>
    <xdr:from>
      <xdr:col>1</xdr:col>
      <xdr:colOff>8074023</xdr:colOff>
      <xdr:row>11</xdr:row>
      <xdr:rowOff>111124</xdr:rowOff>
    </xdr:from>
    <xdr:to>
      <xdr:col>10</xdr:col>
      <xdr:colOff>234949</xdr:colOff>
      <xdr:row>15</xdr:row>
      <xdr:rowOff>206375</xdr:rowOff>
    </xdr:to>
    <xdr:sp macro="" textlink="">
      <xdr:nvSpPr>
        <xdr:cNvPr id="14" name="Rectangular Callou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683623" y="9959974"/>
          <a:ext cx="5753101" cy="1009651"/>
        </a:xfrm>
        <a:prstGeom prst="wedgeRectCallout">
          <a:avLst>
            <a:gd name="adj1" fmla="val -38041"/>
            <a:gd name="adj2" fmla="val -29997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2060"/>
              </a:solidFill>
            </a:rPr>
            <a:t>Column I: </a:t>
          </a:r>
        </a:p>
        <a:p>
          <a:pPr algn="l"/>
          <a:r>
            <a:rPr lang="en-US" sz="1100">
              <a:solidFill>
                <a:srgbClr val="C00000"/>
              </a:solidFill>
            </a:rPr>
            <a:t>This is optional. </a:t>
          </a:r>
          <a:r>
            <a:rPr lang="en-US" sz="1100" b="1">
              <a:solidFill>
                <a:srgbClr val="C00000"/>
              </a:solidFill>
            </a:rPr>
            <a:t>Enter quantities </a:t>
          </a:r>
          <a:r>
            <a:rPr lang="en-US" sz="1100">
              <a:solidFill>
                <a:srgbClr val="C00000"/>
              </a:solidFill>
            </a:rPr>
            <a:t>of first quarter seasonal Fruit &amp; Veggie products arriving July-September 2023 that were ordered last year. These will be included in the total entitlement calculation on line 78. You can access these orders/cost by going to WBSCM&gt;Reports&gt;Entitlement Management&gt;RA Entitlement/Bonus Detail Report. Enter Program/NSLP, Program year/2023. </a:t>
          </a:r>
        </a:p>
      </xdr:txBody>
    </xdr:sp>
    <xdr:clientData/>
  </xdr:twoCellAnchor>
  <xdr:twoCellAnchor>
    <xdr:from>
      <xdr:col>2</xdr:col>
      <xdr:colOff>19049</xdr:colOff>
      <xdr:row>7</xdr:row>
      <xdr:rowOff>257176</xdr:rowOff>
    </xdr:from>
    <xdr:to>
      <xdr:col>6</xdr:col>
      <xdr:colOff>114300</xdr:colOff>
      <xdr:row>10</xdr:row>
      <xdr:rowOff>164975</xdr:rowOff>
    </xdr:to>
    <xdr:sp macro="" textlink="">
      <xdr:nvSpPr>
        <xdr:cNvPr id="15" name="Rectangular Callou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9344024" y="3943351"/>
          <a:ext cx="2533651" cy="869824"/>
        </a:xfrm>
        <a:prstGeom prst="wedgeRectCallout">
          <a:avLst>
            <a:gd name="adj1" fmla="val 42370"/>
            <a:gd name="adj2" fmla="val 197906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2060"/>
              </a:solidFill>
            </a:rPr>
            <a:t>Column J</a:t>
          </a:r>
          <a:r>
            <a:rPr lang="en-US" sz="1100" baseline="0">
              <a:solidFill>
                <a:srgbClr val="002060"/>
              </a:solidFill>
            </a:rPr>
            <a:t> - R:</a:t>
          </a:r>
          <a:endParaRPr lang="en-US" sz="1100">
            <a:solidFill>
              <a:srgbClr val="002060"/>
            </a:solidFill>
          </a:endParaRPr>
        </a:p>
        <a:p>
          <a:pPr algn="l"/>
          <a:r>
            <a:rPr lang="en-US" sz="1100" b="1">
              <a:solidFill>
                <a:srgbClr val="C00000"/>
              </a:solidFill>
            </a:rPr>
            <a:t>Enter number of cases </a:t>
          </a:r>
          <a:r>
            <a:rPr lang="en-US" sz="1100">
              <a:solidFill>
                <a:srgbClr val="C00000"/>
              </a:solidFill>
            </a:rPr>
            <a:t>desired for each product in blue cells for preferred delivery months.</a:t>
          </a:r>
        </a:p>
      </xdr:txBody>
    </xdr:sp>
    <xdr:clientData/>
  </xdr:twoCellAnchor>
  <xdr:twoCellAnchor>
    <xdr:from>
      <xdr:col>6</xdr:col>
      <xdr:colOff>380999</xdr:colOff>
      <xdr:row>6</xdr:row>
      <xdr:rowOff>361950</xdr:rowOff>
    </xdr:from>
    <xdr:to>
      <xdr:col>11</xdr:col>
      <xdr:colOff>57150</xdr:colOff>
      <xdr:row>10</xdr:row>
      <xdr:rowOff>164974</xdr:rowOff>
    </xdr:to>
    <xdr:sp macro="" textlink="">
      <xdr:nvSpPr>
        <xdr:cNvPr id="16" name="Rectangular Callou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2144374" y="3352800"/>
          <a:ext cx="2724151" cy="1460374"/>
        </a:xfrm>
        <a:prstGeom prst="wedgeRectCallout">
          <a:avLst>
            <a:gd name="adj1" fmla="val 49136"/>
            <a:gd name="adj2" fmla="val 86828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2060"/>
              </a:solidFill>
            </a:rPr>
            <a:t>Column S</a:t>
          </a:r>
          <a:r>
            <a:rPr lang="en-US" sz="1100" baseline="0">
              <a:solidFill>
                <a:srgbClr val="002060"/>
              </a:solidFill>
            </a:rPr>
            <a:t> - U:</a:t>
          </a:r>
          <a:endParaRPr lang="en-US" sz="1100">
            <a:solidFill>
              <a:srgbClr val="002060"/>
            </a:solidFill>
          </a:endParaRPr>
        </a:p>
        <a:p>
          <a:pPr algn="l"/>
          <a:r>
            <a:rPr lang="en-US" sz="1100" b="1">
              <a:solidFill>
                <a:srgbClr val="C00000"/>
              </a:solidFill>
            </a:rPr>
            <a:t>Enter desired cases </a:t>
          </a:r>
          <a:r>
            <a:rPr lang="en-US" sz="1100">
              <a:solidFill>
                <a:srgbClr val="C00000"/>
              </a:solidFill>
            </a:rPr>
            <a:t>for first quarter seasonal Fruits &amp; Veggies for delivery July-September 2025. These costs will not be included in SY 2024-25 entitlement, but rather 2025-26 entitlement. There is a separate calculation box on line 81.</a:t>
          </a:r>
        </a:p>
      </xdr:txBody>
    </xdr:sp>
    <xdr:clientData/>
  </xdr:twoCellAnchor>
  <xdr:twoCellAnchor>
    <xdr:from>
      <xdr:col>8</xdr:col>
      <xdr:colOff>0</xdr:colOff>
      <xdr:row>17</xdr:row>
      <xdr:rowOff>190500</xdr:rowOff>
    </xdr:from>
    <xdr:to>
      <xdr:col>11</xdr:col>
      <xdr:colOff>38100</xdr:colOff>
      <xdr:row>21</xdr:row>
      <xdr:rowOff>50673</xdr:rowOff>
    </xdr:to>
    <xdr:sp macro="" textlink="">
      <xdr:nvSpPr>
        <xdr:cNvPr id="18" name="Rectangular Callou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2982575" y="11410950"/>
          <a:ext cx="1866900" cy="612648"/>
        </a:xfrm>
        <a:prstGeom prst="wedgeRectCallout">
          <a:avLst>
            <a:gd name="adj1" fmla="val -301000"/>
            <a:gd name="adj2" fmla="val 377138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Line 67:</a:t>
          </a:r>
        </a:p>
        <a:p>
          <a:pPr algn="l"/>
          <a:r>
            <a:rPr lang="en-US" sz="1100">
              <a:solidFill>
                <a:srgbClr val="002060"/>
              </a:solidFill>
            </a:rPr>
            <a:t>Total entitlement amount of SY 2024-25 product ordered </a:t>
          </a:r>
        </a:p>
      </xdr:txBody>
    </xdr:sp>
    <xdr:clientData/>
  </xdr:twoCellAnchor>
  <xdr:twoCellAnchor>
    <xdr:from>
      <xdr:col>8</xdr:col>
      <xdr:colOff>238125</xdr:colOff>
      <xdr:row>24</xdr:row>
      <xdr:rowOff>133349</xdr:rowOff>
    </xdr:from>
    <xdr:to>
      <xdr:col>12</xdr:col>
      <xdr:colOff>333375</xdr:colOff>
      <xdr:row>34</xdr:row>
      <xdr:rowOff>28574</xdr:rowOff>
    </xdr:to>
    <xdr:sp macro="" textlink="">
      <xdr:nvSpPr>
        <xdr:cNvPr id="19" name="Rectangular Callou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3220700" y="12592049"/>
          <a:ext cx="2533650" cy="1514475"/>
        </a:xfrm>
        <a:prstGeom prst="wedgeRectCallout">
          <a:avLst>
            <a:gd name="adj1" fmla="val -245271"/>
            <a:gd name="adj2" fmla="val 67437"/>
          </a:avLst>
        </a:prstGeom>
        <a:solidFill>
          <a:sysClr val="window" lastClr="FFFFFF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Line 69:</a:t>
          </a:r>
        </a:p>
        <a:p>
          <a:pPr algn="l"/>
          <a:r>
            <a:rPr lang="en-US" sz="1100" b="1">
              <a:solidFill>
                <a:srgbClr val="FF0000"/>
              </a:solidFill>
            </a:rPr>
            <a:t>Enter beginning WBSCM entitlement amount </a:t>
          </a:r>
          <a:r>
            <a:rPr lang="en-US" sz="1100">
              <a:solidFill>
                <a:srgbClr val="FF0000"/>
              </a:solidFill>
            </a:rPr>
            <a:t>in this box. You can access this by going to WBSCM&gt;Reports&gt;Entitlement Management&gt;Entitlement/Bonus Summary Report. Enter Program/NSLP, Program Year 2025.</a:t>
          </a:r>
        </a:p>
      </xdr:txBody>
    </xdr:sp>
    <xdr:clientData/>
  </xdr:twoCellAnchor>
  <xdr:twoCellAnchor>
    <xdr:from>
      <xdr:col>6</xdr:col>
      <xdr:colOff>609599</xdr:colOff>
      <xdr:row>35</xdr:row>
      <xdr:rowOff>9524</xdr:rowOff>
    </xdr:from>
    <xdr:to>
      <xdr:col>11</xdr:col>
      <xdr:colOff>295274</xdr:colOff>
      <xdr:row>42</xdr:row>
      <xdr:rowOff>0</xdr:rowOff>
    </xdr:to>
    <xdr:sp macro="" textlink="">
      <xdr:nvSpPr>
        <xdr:cNvPr id="20" name="Rectangular Callou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2372974" y="14249399"/>
          <a:ext cx="2733675" cy="1123951"/>
        </a:xfrm>
        <a:prstGeom prst="wedgeRectCallout">
          <a:avLst>
            <a:gd name="adj1" fmla="val -198876"/>
            <a:gd name="adj2" fmla="val -17640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Line 70:</a:t>
          </a:r>
        </a:p>
        <a:p>
          <a:pPr algn="l"/>
          <a:r>
            <a:rPr lang="en-US" sz="1100">
              <a:solidFill>
                <a:srgbClr val="002060"/>
              </a:solidFill>
            </a:rPr>
            <a:t>Subtracts line 67 from 69. This is your remaining balance that you need to either continue to spend by adding to worksheet or sending to USDA DoD Fresh or Unprocessed F&amp;V Pilot. </a:t>
          </a:r>
        </a:p>
      </xdr:txBody>
    </xdr:sp>
    <xdr:clientData/>
  </xdr:twoCellAnchor>
  <xdr:twoCellAnchor>
    <xdr:from>
      <xdr:col>5</xdr:col>
      <xdr:colOff>361949</xdr:colOff>
      <xdr:row>51</xdr:row>
      <xdr:rowOff>114300</xdr:rowOff>
    </xdr:from>
    <xdr:to>
      <xdr:col>10</xdr:col>
      <xdr:colOff>19050</xdr:colOff>
      <xdr:row>55</xdr:row>
      <xdr:rowOff>95250</xdr:rowOff>
    </xdr:to>
    <xdr:sp macro="" textlink="">
      <xdr:nvSpPr>
        <xdr:cNvPr id="21" name="Rectangular Callou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1515724" y="16944975"/>
          <a:ext cx="2705101" cy="809625"/>
        </a:xfrm>
        <a:prstGeom prst="wedgeRectCallout">
          <a:avLst>
            <a:gd name="adj1" fmla="val -169616"/>
            <a:gd name="adj2" fmla="val -248831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Line 72:</a:t>
          </a:r>
        </a:p>
        <a:p>
          <a:pPr algn="l"/>
          <a:r>
            <a:rPr lang="en-US" sz="1100" b="1">
              <a:solidFill>
                <a:srgbClr val="002060"/>
              </a:solidFill>
            </a:rPr>
            <a:t>This is your final estimated</a:t>
          </a:r>
          <a:r>
            <a:rPr lang="en-US" sz="1100" b="1" baseline="0">
              <a:solidFill>
                <a:srgbClr val="002060"/>
              </a:solidFill>
            </a:rPr>
            <a:t> </a:t>
          </a:r>
          <a:r>
            <a:rPr lang="en-US" sz="1100" b="1">
              <a:solidFill>
                <a:srgbClr val="002060"/>
              </a:solidFill>
            </a:rPr>
            <a:t>entitlement balance left. It will subtract the</a:t>
          </a:r>
          <a:r>
            <a:rPr lang="en-US" sz="1100" b="1" baseline="0">
              <a:solidFill>
                <a:srgbClr val="002060"/>
              </a:solidFill>
            </a:rPr>
            <a:t> set-aside amount</a:t>
          </a:r>
          <a:r>
            <a:rPr lang="en-US" sz="1100" b="1">
              <a:solidFill>
                <a:srgbClr val="002060"/>
              </a:solidFill>
            </a:rPr>
            <a:t> from line</a:t>
          </a:r>
          <a:r>
            <a:rPr lang="en-US" sz="1100" b="1" baseline="0">
              <a:solidFill>
                <a:srgbClr val="002060"/>
              </a:solidFill>
            </a:rPr>
            <a:t> 70 balance</a:t>
          </a:r>
          <a:endParaRPr lang="en-US" sz="1100" b="1">
            <a:solidFill>
              <a:srgbClr val="002060"/>
            </a:solidFill>
          </a:endParaRPr>
        </a:p>
      </xdr:txBody>
    </xdr:sp>
    <xdr:clientData/>
  </xdr:twoCellAnchor>
  <xdr:twoCellAnchor>
    <xdr:from>
      <xdr:col>7</xdr:col>
      <xdr:colOff>171449</xdr:colOff>
      <xdr:row>43</xdr:row>
      <xdr:rowOff>142875</xdr:rowOff>
    </xdr:from>
    <xdr:to>
      <xdr:col>11</xdr:col>
      <xdr:colOff>438150</xdr:colOff>
      <xdr:row>49</xdr:row>
      <xdr:rowOff>152401</xdr:rowOff>
    </xdr:to>
    <xdr:sp macro="" textlink="">
      <xdr:nvSpPr>
        <xdr:cNvPr id="23" name="Rectangular Callou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2544424" y="15678150"/>
          <a:ext cx="2705101" cy="981076"/>
        </a:xfrm>
        <a:prstGeom prst="wedgeRectCallout">
          <a:avLst>
            <a:gd name="adj1" fmla="val -208818"/>
            <a:gd name="adj2" fmla="val -117849"/>
          </a:avLst>
        </a:prstGeom>
        <a:solidFill>
          <a:sysClr val="window" lastClr="FFFFFF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Line 71:</a:t>
          </a:r>
        </a:p>
        <a:p>
          <a:pPr algn="l"/>
          <a:r>
            <a:rPr lang="en-US" sz="1100">
              <a:solidFill>
                <a:srgbClr val="FF0000"/>
              </a:solidFill>
            </a:rPr>
            <a:t>If participating, </a:t>
          </a:r>
          <a:r>
            <a:rPr lang="en-US" sz="1100" b="1">
              <a:solidFill>
                <a:srgbClr val="FF0000"/>
              </a:solidFill>
            </a:rPr>
            <a:t>Enter USDA DoD Fresh or Unprocessed F&amp;V Pilot Funds </a:t>
          </a:r>
          <a:r>
            <a:rPr lang="en-US" sz="1100">
              <a:solidFill>
                <a:srgbClr val="FF0000"/>
              </a:solidFill>
            </a:rPr>
            <a:t>you've already set-aside. It will subtract from balance on line 74 in red.</a:t>
          </a:r>
        </a:p>
      </xdr:txBody>
    </xdr:sp>
    <xdr:clientData/>
  </xdr:twoCellAnchor>
  <xdr:twoCellAnchor>
    <xdr:from>
      <xdr:col>1</xdr:col>
      <xdr:colOff>6267450</xdr:colOff>
      <xdr:row>0</xdr:row>
      <xdr:rowOff>0</xdr:rowOff>
    </xdr:from>
    <xdr:to>
      <xdr:col>5</xdr:col>
      <xdr:colOff>476250</xdr:colOff>
      <xdr:row>4</xdr:row>
      <xdr:rowOff>361315</xdr:rowOff>
    </xdr:to>
    <xdr:grpSp>
      <xdr:nvGrpSpPr>
        <xdr:cNvPr id="24" name="Group 23" descr="Oregon Dept. of Education Logo" title="Oregon Dept. of Education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pSpPr>
          <a:grpSpLocks/>
        </xdr:cNvGrpSpPr>
      </xdr:nvGrpSpPr>
      <xdr:grpSpPr bwMode="auto">
        <a:xfrm>
          <a:off x="6877050" y="0"/>
          <a:ext cx="4752975" cy="2075815"/>
          <a:chOff x="0" y="0"/>
          <a:chExt cx="3218815" cy="1381125"/>
        </a:xfrm>
      </xdr:grpSpPr>
      <xdr:pic>
        <xdr:nvPicPr>
          <xdr:cNvPr id="25" name="Picture 24" descr="Oregon Dept. of Education Logo" title="Oregon Dept. of Education Logo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3218815" cy="12566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6" name="Text Box 2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825" y="952500"/>
            <a:ext cx="286702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algn="r">
              <a:spcBef>
                <a:spcPts val="0"/>
              </a:spcBef>
              <a:spcAft>
                <a:spcPts val="200"/>
              </a:spcAft>
            </a:pPr>
            <a:r>
              <a:rPr lang="en-US" sz="1500" i="1">
                <a:solidFill>
                  <a:srgbClr val="4F81BD"/>
                </a:solidFill>
                <a:effectLst/>
                <a:latin typeface="Cambria" panose="02040503050406030204" pitchFamily="18" charset="0"/>
                <a:ea typeface="Times New Roman" panose="02020603050405020304" pitchFamily="18" charset="0"/>
              </a:rPr>
              <a:t>Oregon achieves . . . together!</a:t>
            </a:r>
            <a:endParaRPr lang="en-US" sz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0</xdr:col>
      <xdr:colOff>85725</xdr:colOff>
      <xdr:row>4</xdr:row>
      <xdr:rowOff>104774</xdr:rowOff>
    </xdr:from>
    <xdr:to>
      <xdr:col>1</xdr:col>
      <xdr:colOff>3355036</xdr:colOff>
      <xdr:row>4</xdr:row>
      <xdr:rowOff>514349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14D540-9605-447D-849E-DD45CB1F1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725" y="1819274"/>
          <a:ext cx="3878911" cy="409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68</xdr:row>
      <xdr:rowOff>104775</xdr:rowOff>
    </xdr:from>
    <xdr:to>
      <xdr:col>5</xdr:col>
      <xdr:colOff>276225</xdr:colOff>
      <xdr:row>68</xdr:row>
      <xdr:rowOff>104775</xdr:rowOff>
    </xdr:to>
    <xdr:cxnSp macro="">
      <xdr:nvCxnSpPr>
        <xdr:cNvPr id="3" name="Straight Arrow Connector 2" descr="blue arrow pointing to where to enter entitlement amount" title="blue arrow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4953000" y="14516100"/>
          <a:ext cx="219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70</xdr:row>
      <xdr:rowOff>190500</xdr:rowOff>
    </xdr:from>
    <xdr:to>
      <xdr:col>5</xdr:col>
      <xdr:colOff>314325</xdr:colOff>
      <xdr:row>70</xdr:row>
      <xdr:rowOff>190500</xdr:rowOff>
    </xdr:to>
    <xdr:cxnSp macro="">
      <xdr:nvCxnSpPr>
        <xdr:cNvPr id="4" name="Straight Arrow Connector 3" descr="blue arrow pointing to where to enter set-aside amount" title="Blue arrow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4991100" y="15059025"/>
          <a:ext cx="219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efs\OSS\Documents%20and%20Settings\sadowskid.EXEC\Local%20Settings\Temporary%20Internet%20Files\Content.Outlook\2QWQ4Y58\NonFatDryMil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FD"/>
    </sheetNames>
    <sheetDataSet>
      <sheetData sheetId="0">
        <row r="6">
          <cell r="A6" t="str">
            <v>B114</v>
          </cell>
          <cell r="B6">
            <v>149</v>
          </cell>
          <cell r="C6">
            <v>0</v>
          </cell>
        </row>
        <row r="7">
          <cell r="A7" t="str">
            <v>B114</v>
          </cell>
          <cell r="B7">
            <v>152</v>
          </cell>
          <cell r="C7">
            <v>0</v>
          </cell>
        </row>
        <row r="8">
          <cell r="A8" t="str">
            <v>B114</v>
          </cell>
          <cell r="B8">
            <v>153</v>
          </cell>
          <cell r="C8">
            <v>0</v>
          </cell>
        </row>
        <row r="9">
          <cell r="A9" t="str">
            <v>B114</v>
          </cell>
          <cell r="B9">
            <v>163</v>
          </cell>
          <cell r="C9">
            <v>0</v>
          </cell>
        </row>
        <row r="10">
          <cell r="A10" t="str">
            <v>B114</v>
          </cell>
          <cell r="B10">
            <v>166</v>
          </cell>
          <cell r="C10">
            <v>0</v>
          </cell>
        </row>
        <row r="11">
          <cell r="A11" t="str">
            <v>B114</v>
          </cell>
          <cell r="B11">
            <v>171</v>
          </cell>
          <cell r="C11">
            <v>0</v>
          </cell>
        </row>
        <row r="12">
          <cell r="A12" t="str">
            <v>B114</v>
          </cell>
          <cell r="B12">
            <v>173</v>
          </cell>
          <cell r="C12">
            <v>0</v>
          </cell>
        </row>
        <row r="13">
          <cell r="A13" t="str">
            <v>B114</v>
          </cell>
          <cell r="B13">
            <v>159</v>
          </cell>
          <cell r="C13">
            <v>0</v>
          </cell>
        </row>
        <row r="14">
          <cell r="A14" t="str">
            <v>B114</v>
          </cell>
          <cell r="B14">
            <v>168</v>
          </cell>
          <cell r="C14">
            <v>0</v>
          </cell>
        </row>
        <row r="15">
          <cell r="A15" t="str">
            <v>B114</v>
          </cell>
          <cell r="B15">
            <v>167</v>
          </cell>
          <cell r="C15">
            <v>0</v>
          </cell>
        </row>
        <row r="16">
          <cell r="A16" t="str">
            <v>B114</v>
          </cell>
          <cell r="B16">
            <v>165</v>
          </cell>
          <cell r="C16">
            <v>0</v>
          </cell>
        </row>
        <row r="17">
          <cell r="A17" t="str">
            <v>B114</v>
          </cell>
          <cell r="B17">
            <v>174</v>
          </cell>
          <cell r="C17">
            <v>0</v>
          </cell>
        </row>
        <row r="18">
          <cell r="A18" t="str">
            <v>B114</v>
          </cell>
          <cell r="B18">
            <v>164</v>
          </cell>
          <cell r="C18">
            <v>0</v>
          </cell>
        </row>
        <row r="19">
          <cell r="A19" t="str">
            <v>B114</v>
          </cell>
          <cell r="B19">
            <v>169</v>
          </cell>
          <cell r="C19">
            <v>0</v>
          </cell>
        </row>
        <row r="20">
          <cell r="A20" t="str">
            <v>B114</v>
          </cell>
          <cell r="B20">
            <v>170</v>
          </cell>
          <cell r="C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.smartsheet.com/b/form/2d390396cde64acbb8a4ff6488ddc085" TargetMode="External"/><Relationship Id="rId2" Type="http://schemas.openxmlformats.org/officeDocument/2006/relationships/hyperlink" Target="https://portal.wbscm.usda.gov/" TargetMode="External"/><Relationship Id="rId1" Type="http://schemas.openxmlformats.org/officeDocument/2006/relationships/hyperlink" Target="https://www.oregon.gov/ode/students-and-family/childnutrition/USDAFoods/Pages/default.asp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pp.smartsheet.com/b/form/b51dbe2c72b34c9baecd7201407b6c99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ns.usda.gov/sites/default/files/resource-files/110396-%20Mozzarella%20String%20Cheese.pdf" TargetMode="External"/><Relationship Id="rId18" Type="http://schemas.openxmlformats.org/officeDocument/2006/relationships/hyperlink" Target="https://www.fns.usda.gov/sites/default/files/resource-files/110506%20Spaghetti%20Whole%20Grain-Rich%20Blend.pdf" TargetMode="External"/><Relationship Id="rId26" Type="http://schemas.openxmlformats.org/officeDocument/2006/relationships/hyperlink" Target="https://www.fns.usda.gov/sites/default/files/resource-files/100355%20Potatoes%20Wedges%20Low-sodium%20Frozen%20%28IQF%29.pdf" TargetMode="External"/><Relationship Id="rId39" Type="http://schemas.openxmlformats.org/officeDocument/2006/relationships/hyperlink" Target="https://www.fns.usda.gov/sites/default/files/resource-files/100241%20Peaches%20Diced%20Cups.pdf" TargetMode="External"/><Relationship Id="rId21" Type="http://schemas.openxmlformats.org/officeDocument/2006/relationships/hyperlink" Target="https://www.fns.usda.gov/sites/default/files/resource-files/100348%20Corn%20Whole%20Kernel%20No%20Salt%20Added%20Frozen.pdf" TargetMode="External"/><Relationship Id="rId34" Type="http://schemas.openxmlformats.org/officeDocument/2006/relationships/hyperlink" Target="https://www.fns.usda.gov/sites/default/files/resource-files/100212%20Mixed%20Fruit%20Extra%20Light%20Syrup.pdf" TargetMode="External"/><Relationship Id="rId42" Type="http://schemas.openxmlformats.org/officeDocument/2006/relationships/hyperlink" Target="https://www.fns.usda.gov/sites/default/files/resource-files/100293%20Raisins%20individual%20portion.pdf" TargetMode="External"/><Relationship Id="rId47" Type="http://schemas.openxmlformats.org/officeDocument/2006/relationships/hyperlink" Target="https://www.fns.usda.gov/sites/default/files/resource-files/110859%20Mixed%20Berries%20Cups%20Frozen.pdf" TargetMode="External"/><Relationship Id="rId50" Type="http://schemas.openxmlformats.org/officeDocument/2006/relationships/hyperlink" Target="https://www.fns.usda.gov/sites/default/files/resource-files/100119.pdf" TargetMode="External"/><Relationship Id="rId55" Type="http://schemas.openxmlformats.org/officeDocument/2006/relationships/drawing" Target="../drawings/drawing2.xml"/><Relationship Id="rId7" Type="http://schemas.openxmlformats.org/officeDocument/2006/relationships/hyperlink" Target="https://www.fns.usda.gov/sites/default/files/resource-files/100021-%20Mozzarella%20Cheese%20LMPS%20Shredded.pdf" TargetMode="External"/><Relationship Id="rId12" Type="http://schemas.openxmlformats.org/officeDocument/2006/relationships/hyperlink" Target="https://www.fns.usda.gov/sites/default/files/resource-files/110554.pdf" TargetMode="External"/><Relationship Id="rId17" Type="http://schemas.openxmlformats.org/officeDocument/2006/relationships/hyperlink" Target="https://www.fns.usda.gov/sites/default/files/resource-files/101031%20%20Rice%20Brown%20Long-Grain%20Parboiled.pdf" TargetMode="External"/><Relationship Id="rId25" Type="http://schemas.openxmlformats.org/officeDocument/2006/relationships/hyperlink" Target="https://www.fns.usda.gov/sites/default/files/resource-files/100334%20Tomato%20Sauce%20Low%20Sodium%20Canned.pdf" TargetMode="External"/><Relationship Id="rId33" Type="http://schemas.openxmlformats.org/officeDocument/2006/relationships/hyperlink" Target="https://www.fns.usda.gov/sites/default/files/resource-files/100365.pdf" TargetMode="External"/><Relationship Id="rId38" Type="http://schemas.openxmlformats.org/officeDocument/2006/relationships/hyperlink" Target="https://www.fns.usda.gov/sites/default/files/resource-files/100225%20Pears%20Diced%20Extra%20Light%20Syrup.pdf" TargetMode="External"/><Relationship Id="rId46" Type="http://schemas.openxmlformats.org/officeDocument/2006/relationships/hyperlink" Target="https://www.fns.usda.gov/sites/default/files/resource-files/110723-CranberriesDriedIndividualPortion.pdf" TargetMode="External"/><Relationship Id="rId2" Type="http://schemas.openxmlformats.org/officeDocument/2006/relationships/hyperlink" Target="https://fns-prod.azureedge.us/sites/default/files/resource-files/110322.pdf" TargetMode="External"/><Relationship Id="rId16" Type="http://schemas.openxmlformats.org/officeDocument/2006/relationships/hyperlink" Target="https://www.fns.usda.gov/sites/default/files/resource-files/110393.pdf" TargetMode="External"/><Relationship Id="rId20" Type="http://schemas.openxmlformats.org/officeDocument/2006/relationships/hyperlink" Target="https://www.fns.usda.gov/sites/default/files/resource-files/100307%20Green%20Beans%20Low-Sodium%20Canned.pdf" TargetMode="External"/><Relationship Id="rId29" Type="http://schemas.openxmlformats.org/officeDocument/2006/relationships/hyperlink" Target="https://www.fns.usda.gov/sites/default/files/resource-files/100359-BlackBeansLow-SodiumCanned.pdf" TargetMode="External"/><Relationship Id="rId41" Type="http://schemas.openxmlformats.org/officeDocument/2006/relationships/hyperlink" Target="https://www.fns.usda.gov/sites/default/files/resource-files/100261%20Apricots%20Diced%20Cups%20Frozen.pdf" TargetMode="External"/><Relationship Id="rId54" Type="http://schemas.openxmlformats.org/officeDocument/2006/relationships/printerSettings" Target="../printerSettings/printerSettings2.bin"/><Relationship Id="rId1" Type="http://schemas.openxmlformats.org/officeDocument/2006/relationships/hyperlink" Target="https://fns-prod.azureedge.us/sites/default/files/resource-files/100134.pdf" TargetMode="External"/><Relationship Id="rId6" Type="http://schemas.openxmlformats.org/officeDocument/2006/relationships/hyperlink" Target="https://www.fns.usda.gov/sites/default/files/resource-files/100018-%20American%20Cheese%20Yellow%20Sliced.pdf" TargetMode="External"/><Relationship Id="rId11" Type="http://schemas.openxmlformats.org/officeDocument/2006/relationships/hyperlink" Target="https://www.fns.usda.gov/sites/default/files/resource-files/111751-EggPatty.pdf" TargetMode="External"/><Relationship Id="rId24" Type="http://schemas.openxmlformats.org/officeDocument/2006/relationships/hyperlink" Target="https://www.fns.usda.gov/sites/default/files/resource-files/100329%20Tomatoes%20Diced%20No%20Salt%20Added%20Canned.pdf" TargetMode="External"/><Relationship Id="rId32" Type="http://schemas.openxmlformats.org/officeDocument/2006/relationships/hyperlink" Target="https://www.fns.usda.gov/sites/default/files/resource-files/100362-Refried%20Beans%2C%20Low-sodium%2C%20Canned_4.13.20.pdf" TargetMode="External"/><Relationship Id="rId37" Type="http://schemas.openxmlformats.org/officeDocument/2006/relationships/hyperlink" Target="https://www.fns.usda.gov/sites/default/files/resource-files/100224%20Pears%20Sliced%20Extra%20Light%20Syrup.pdf" TargetMode="External"/><Relationship Id="rId40" Type="http://schemas.openxmlformats.org/officeDocument/2006/relationships/hyperlink" Target="https://www.fns.usda.gov/sites/default/files/resource-files/100256%20Strawberries%20Diced%20Cups.pdf" TargetMode="External"/><Relationship Id="rId45" Type="http://schemas.openxmlformats.org/officeDocument/2006/relationships/hyperlink" Target="https://www.fns.usda.gov/sites/default/files/resource-files/110623%20Blueberries%20Frozen.pdf" TargetMode="External"/><Relationship Id="rId53" Type="http://schemas.openxmlformats.org/officeDocument/2006/relationships/hyperlink" Target="https://www.fns.usda.gov/sites/default/files/resource-files/110541%20Applesauce%20Unsweetened%20Canned.pdf" TargetMode="External"/><Relationship Id="rId5" Type="http://schemas.openxmlformats.org/officeDocument/2006/relationships/hyperlink" Target="https://www.fns.usda.gov/sites/default/files/resource-files/110462.pdf" TargetMode="External"/><Relationship Id="rId15" Type="http://schemas.openxmlformats.org/officeDocument/2006/relationships/hyperlink" Target="https://fns-prod.azureedge.us/sites/default/files/resource-files/100187.pdf" TargetMode="External"/><Relationship Id="rId23" Type="http://schemas.openxmlformats.org/officeDocument/2006/relationships/hyperlink" Target="https://www.fns.usda.gov/sites/default/files/resource-files/100313%20Corn%20Whole%20Kernel%20No%20Salt%20Added%20Canned.pdf" TargetMode="External"/><Relationship Id="rId28" Type="http://schemas.openxmlformats.org/officeDocument/2006/relationships/hyperlink" Target="https://www.fns.usda.gov/sites/default/files/resource-files/110186%20Salsa%20Low-Sodium%20Pouch.pdf" TargetMode="External"/><Relationship Id="rId36" Type="http://schemas.openxmlformats.org/officeDocument/2006/relationships/hyperlink" Target="https://www.fns.usda.gov/sites/default/files/resource-files/100220%20Peaches%20Diced%20Extra%20Light%20Syrup.pdf" TargetMode="External"/><Relationship Id="rId49" Type="http://schemas.openxmlformats.org/officeDocument/2006/relationships/hyperlink" Target="https://www.fns.usda.gov/sites/default/files/resource-files/100003Cheese%20Cheddar%20Yellow%20Shredded.pdf" TargetMode="External"/><Relationship Id="rId10" Type="http://schemas.openxmlformats.org/officeDocument/2006/relationships/hyperlink" Target="https://fns-prod.azureedge.us/sites/default/files/resource-files/100158.pdf" TargetMode="External"/><Relationship Id="rId19" Type="http://schemas.openxmlformats.org/officeDocument/2006/relationships/hyperlink" Target="https://www.fns.usda.gov/sites/default/files/resource-files/100396.pdf" TargetMode="External"/><Relationship Id="rId31" Type="http://schemas.openxmlformats.org/officeDocument/2006/relationships/hyperlink" Target="https://www.fns.usda.gov/sites/default/files/resource-files/100370.pdf" TargetMode="External"/><Relationship Id="rId44" Type="http://schemas.openxmlformats.org/officeDocument/2006/relationships/hyperlink" Target="https://www.fns.usda.gov/sites/default/files/resource-files/110361%20Applesauce%20Unsweetened%20Cups.pdf" TargetMode="External"/><Relationship Id="rId52" Type="http://schemas.openxmlformats.org/officeDocument/2006/relationships/hyperlink" Target="https://www.fns.usda.gov/sites/default/files/resource-files/100336%20Spaghetti%20Sauce%20Low-sodium%20Canned.pdf" TargetMode="External"/><Relationship Id="rId4" Type="http://schemas.openxmlformats.org/officeDocument/2006/relationships/hyperlink" Target="https://www.fns.usda.gov/sites/default/files/resource-files/100117.pdf" TargetMode="External"/><Relationship Id="rId9" Type="http://schemas.openxmlformats.org/officeDocument/2006/relationships/hyperlink" Target="https://fns-prod.azureedge.us/sites/default/files/resource-files/110730%20-%20Pork%2C%20Pulled%2C%20Cooked%2C%20Frozen.pdf" TargetMode="External"/><Relationship Id="rId14" Type="http://schemas.openxmlformats.org/officeDocument/2006/relationships/hyperlink" Target="https://fns-prod.azureedge.us/sites/default/files/resource-files/110711BeefPattiesCookedFrozen.pdf" TargetMode="External"/><Relationship Id="rId22" Type="http://schemas.openxmlformats.org/officeDocument/2006/relationships/hyperlink" Target="https://www.fns.usda.gov/sites/default/files/resource-files/110763%20Peas%20Green%20No%20Salt%20Added%20Frozen.pdf" TargetMode="External"/><Relationship Id="rId27" Type="http://schemas.openxmlformats.org/officeDocument/2006/relationships/hyperlink" Target="https://www.fns.usda.gov/sites/default/files/resource-files/100357%20Potatoes%20French%20Cut%20Low-sodium.pdf" TargetMode="External"/><Relationship Id="rId30" Type="http://schemas.openxmlformats.org/officeDocument/2006/relationships/hyperlink" Target="https://www.fns.usda.gov/sites/default/files/resource-files/100360-Garbanzo%20Beans%2C%20Low-sodium%2C%20Canned.pdf" TargetMode="External"/><Relationship Id="rId35" Type="http://schemas.openxmlformats.org/officeDocument/2006/relationships/hyperlink" Target="https://www.fns.usda.gov/sites/default/files/resource-files/100219%20Peaches%20Sliced%20Extra%20Light%20Syrup.pdf" TargetMode="External"/><Relationship Id="rId43" Type="http://schemas.openxmlformats.org/officeDocument/2006/relationships/hyperlink" Target="https://fns-prod.azureedge.us/sites/default/files/resource-files/100299%20Cherries%20Dried.pdf" TargetMode="External"/><Relationship Id="rId48" Type="http://schemas.openxmlformats.org/officeDocument/2006/relationships/hyperlink" Target="https://fns-prod.azureedge.us/sites/default/files/resource-files/110860%20Strawberries%20Sliced%20IQF.pdf" TargetMode="External"/><Relationship Id="rId8" Type="http://schemas.openxmlformats.org/officeDocument/2006/relationships/hyperlink" Target="https://www.fns.usda.gov/sites/default/files/resource-files/110504%20Rotini%20Whole%20Grain-Rich%20Blend.pdf" TargetMode="External"/><Relationship Id="rId51" Type="http://schemas.openxmlformats.org/officeDocument/2006/relationships/hyperlink" Target="https://www.fns.usda.gov/sites/default/files/resource-files/110851.pdf" TargetMode="External"/><Relationship Id="rId3" Type="http://schemas.openxmlformats.org/officeDocument/2006/relationships/hyperlink" Target="https://www.fns.usda.gov/sites/default/files/resource-files/100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1"/>
  <sheetViews>
    <sheetView showGridLines="0" topLeftCell="A11" zoomScaleNormal="100" zoomScaleSheetLayoutView="100" workbookViewId="0">
      <selection activeCell="C57" sqref="C57"/>
    </sheetView>
  </sheetViews>
  <sheetFormatPr defaultRowHeight="12.75" x14ac:dyDescent="0.2"/>
  <cols>
    <col min="2" max="2" width="130.7109375" customWidth="1"/>
    <col min="3" max="3" width="9.140625" customWidth="1"/>
  </cols>
  <sheetData>
    <row r="1" spans="1:29" ht="54" customHeight="1" x14ac:dyDescent="0.2">
      <c r="A1" s="211" t="s">
        <v>32</v>
      </c>
      <c r="B1" s="21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9" ht="27" customHeight="1" x14ac:dyDescent="0.2">
      <c r="A2" s="212" t="s">
        <v>116</v>
      </c>
      <c r="B2" s="21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9" ht="27" customHeight="1" x14ac:dyDescent="0.2">
      <c r="A3" s="213" t="s">
        <v>38</v>
      </c>
      <c r="B3" s="21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9" ht="27" customHeight="1" x14ac:dyDescent="0.2">
      <c r="A4" s="39"/>
      <c r="B4" s="3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9" ht="45.75" customHeight="1" x14ac:dyDescent="0.2">
      <c r="A5" s="40"/>
      <c r="B5" s="41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9" ht="54.75" customHeight="1" x14ac:dyDescent="0.2">
      <c r="A6" s="209" t="s">
        <v>117</v>
      </c>
      <c r="B6" s="21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9" ht="54.75" customHeight="1" x14ac:dyDescent="0.2">
      <c r="A7" s="208" t="s">
        <v>45</v>
      </c>
      <c r="B7" s="208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9" ht="33.75" customHeight="1" x14ac:dyDescent="0.2">
      <c r="A8" s="42" t="s">
        <v>118</v>
      </c>
      <c r="B8" s="37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9" ht="26.25" customHeight="1" x14ac:dyDescent="0.2">
      <c r="A9" s="35"/>
      <c r="B9" s="36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9" ht="15.75" customHeight="1" x14ac:dyDescent="0.2">
      <c r="A10" s="34"/>
      <c r="B10" s="34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9" ht="409.5" customHeight="1" x14ac:dyDescent="0.2">
      <c r="A11" s="34"/>
      <c r="B11" s="34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9" ht="18" customHeight="1" x14ac:dyDescent="0.2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18" customHeight="1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ht="18" customHeight="1" x14ac:dyDescent="0.2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ht="18" customHeight="1" x14ac:dyDescent="0.2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18" customHeight="1" x14ac:dyDescent="0.2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18" customHeight="1" x14ac:dyDescent="0.2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ht="21" customHeight="1" x14ac:dyDescent="0.2">
      <c r="A18" s="42" t="s">
        <v>119</v>
      </c>
      <c r="B18" s="38"/>
    </row>
    <row r="54" spans="1:8" ht="21" x14ac:dyDescent="0.35">
      <c r="A54" s="22" t="s">
        <v>44</v>
      </c>
    </row>
    <row r="55" spans="1:8" s="141" customFormat="1" ht="18.75" x14ac:dyDescent="0.3">
      <c r="A55" s="24" t="s">
        <v>37</v>
      </c>
    </row>
    <row r="56" spans="1:8" s="141" customFormat="1" ht="18.75" x14ac:dyDescent="0.3">
      <c r="A56" s="24" t="s">
        <v>120</v>
      </c>
    </row>
    <row r="57" spans="1:8" s="141" customFormat="1" ht="18.75" x14ac:dyDescent="0.3">
      <c r="A57" s="86" t="s">
        <v>121</v>
      </c>
    </row>
    <row r="58" spans="1:8" s="141" customFormat="1" ht="18.75" x14ac:dyDescent="0.3">
      <c r="A58" s="86" t="s">
        <v>122</v>
      </c>
      <c r="B58" s="142"/>
      <c r="C58" s="143"/>
      <c r="D58" s="143"/>
      <c r="E58" s="143"/>
      <c r="F58" s="143"/>
      <c r="G58" s="143"/>
      <c r="H58" s="143"/>
    </row>
    <row r="59" spans="1:8" ht="18.75" x14ac:dyDescent="0.3">
      <c r="B59" s="24"/>
      <c r="C59" s="23"/>
      <c r="D59" s="23"/>
      <c r="E59" s="23"/>
      <c r="F59" s="23"/>
      <c r="G59" s="23"/>
      <c r="H59" s="23"/>
    </row>
    <row r="60" spans="1:8" ht="18.75" x14ac:dyDescent="0.3">
      <c r="B60" s="24"/>
      <c r="C60" s="23"/>
      <c r="D60" s="23"/>
      <c r="E60" s="23"/>
      <c r="F60" s="23"/>
      <c r="G60" s="23"/>
      <c r="H60" s="23"/>
    </row>
    <row r="61" spans="1:8" ht="18.75" x14ac:dyDescent="0.3">
      <c r="B61" s="24"/>
      <c r="C61" s="23"/>
      <c r="D61" s="23"/>
      <c r="E61" s="23"/>
      <c r="F61" s="23"/>
      <c r="G61" s="23"/>
      <c r="H61" s="23"/>
    </row>
  </sheetData>
  <sheetProtection selectLockedCells="1"/>
  <mergeCells count="5">
    <mergeCell ref="A7:B7"/>
    <mergeCell ref="A6:B6"/>
    <mergeCell ref="A1:B1"/>
    <mergeCell ref="A2:B2"/>
    <mergeCell ref="A3:B3"/>
  </mergeCells>
  <hyperlinks>
    <hyperlink ref="A55" r:id="rId1" xr:uid="{00000000-0004-0000-0000-000000000000}"/>
    <hyperlink ref="A56" r:id="rId2" display="WBSCM" xr:uid="{00000000-0004-0000-0000-000001000000}"/>
    <hyperlink ref="A57" r:id="rId3" xr:uid="{9419F6EE-BA56-4F3D-9EE5-3268D8A21EEE}"/>
    <hyperlink ref="A58" r:id="rId4" xr:uid="{7A9EFEB7-093D-46FB-94E6-7253DEDAB0B2}"/>
  </hyperlinks>
  <pageMargins left="0.7" right="0.7" top="0.75" bottom="0.75" header="0.3" footer="0.3"/>
  <pageSetup scale="45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WS110"/>
  <sheetViews>
    <sheetView tabSelected="1" zoomScale="130" zoomScaleNormal="130" zoomScaleSheetLayoutView="100" workbookViewId="0">
      <pane ySplit="3" topLeftCell="A4" activePane="bottomLeft" state="frozen"/>
      <selection pane="bottomLeft" activeCell="W32" sqref="W32"/>
    </sheetView>
  </sheetViews>
  <sheetFormatPr defaultColWidth="9.140625" defaultRowHeight="12.75" x14ac:dyDescent="0.2"/>
  <cols>
    <col min="1" max="1" width="10.140625" style="64" customWidth="1"/>
    <col min="2" max="2" width="35.140625" style="116" customWidth="1"/>
    <col min="3" max="3" width="15.140625" style="64" customWidth="1"/>
    <col min="4" max="4" width="7.42578125" style="105" customWidth="1"/>
    <col min="5" max="5" width="6.7109375" style="14" bestFit="1" customWidth="1"/>
    <col min="6" max="6" width="5.140625" style="14" customWidth="1"/>
    <col min="7" max="7" width="11.85546875" style="64" customWidth="1"/>
    <col min="8" max="8" width="8.42578125" style="53" customWidth="1"/>
    <col min="9" max="9" width="14.140625" style="15" customWidth="1"/>
    <col min="10" max="10" width="5.42578125" style="15" customWidth="1"/>
    <col min="11" max="11" width="5.85546875" style="13" customWidth="1"/>
    <col min="12" max="12" width="5.42578125" style="13" customWidth="1"/>
    <col min="13" max="13" width="6.42578125" style="13" customWidth="1"/>
    <col min="14" max="15" width="5.42578125" style="13" customWidth="1"/>
    <col min="16" max="16" width="5.5703125" style="13" customWidth="1"/>
    <col min="17" max="17" width="5.42578125" style="13" customWidth="1"/>
    <col min="18" max="18" width="6.140625" style="13" customWidth="1"/>
    <col min="19" max="19" width="5.42578125" style="4" customWidth="1"/>
    <col min="20" max="20" width="5.85546875" style="4" customWidth="1"/>
    <col min="21" max="21" width="5.5703125" style="4" customWidth="1"/>
    <col min="22" max="22" width="26.140625" style="4" hidden="1" customWidth="1"/>
    <col min="23" max="16384" width="9.140625" style="4"/>
  </cols>
  <sheetData>
    <row r="1" spans="1:617" ht="35.25" customHeight="1" thickBot="1" x14ac:dyDescent="0.25">
      <c r="A1" s="235" t="s">
        <v>40</v>
      </c>
      <c r="B1" s="236"/>
      <c r="C1" s="236"/>
      <c r="D1" s="236"/>
      <c r="E1" s="236"/>
      <c r="F1" s="236"/>
      <c r="G1" s="237"/>
      <c r="H1" s="46"/>
      <c r="I1" s="220" t="s">
        <v>99</v>
      </c>
      <c r="J1" s="18"/>
      <c r="K1" s="17"/>
      <c r="L1" s="18"/>
      <c r="M1" s="18"/>
      <c r="N1" s="18"/>
      <c r="O1" s="18"/>
      <c r="P1" s="18"/>
      <c r="Q1" s="18"/>
      <c r="R1" s="19"/>
      <c r="S1" s="214" t="s">
        <v>67</v>
      </c>
      <c r="T1" s="215"/>
      <c r="U1" s="216"/>
    </row>
    <row r="2" spans="1:617" ht="60.75" customHeight="1" thickBot="1" x14ac:dyDescent="0.25">
      <c r="A2" s="234" t="s">
        <v>39</v>
      </c>
      <c r="B2" s="234"/>
      <c r="C2" s="234"/>
      <c r="D2" s="234"/>
      <c r="E2" s="234"/>
      <c r="F2" s="31"/>
      <c r="G2" s="45"/>
      <c r="H2" s="45"/>
      <c r="I2" s="221"/>
      <c r="J2" s="232" t="s">
        <v>62</v>
      </c>
      <c r="K2" s="232"/>
      <c r="L2" s="232"/>
      <c r="M2" s="232"/>
      <c r="N2" s="232"/>
      <c r="O2" s="232"/>
      <c r="P2" s="232"/>
      <c r="Q2" s="232"/>
      <c r="R2" s="233"/>
      <c r="S2" s="217"/>
      <c r="T2" s="218"/>
      <c r="U2" s="219"/>
    </row>
    <row r="3" spans="1:617" s="107" customFormat="1" ht="53.25" customHeight="1" thickBot="1" x14ac:dyDescent="0.25">
      <c r="A3" s="118" t="s">
        <v>35</v>
      </c>
      <c r="B3" s="117" t="s">
        <v>113</v>
      </c>
      <c r="C3" s="117" t="s">
        <v>114</v>
      </c>
      <c r="D3" s="106" t="s">
        <v>115</v>
      </c>
      <c r="E3" s="240" t="s">
        <v>4</v>
      </c>
      <c r="F3" s="241"/>
      <c r="G3" s="106" t="s">
        <v>0</v>
      </c>
      <c r="H3" s="119" t="s">
        <v>1</v>
      </c>
      <c r="I3" s="204" t="s">
        <v>77</v>
      </c>
      <c r="J3" s="132" t="s">
        <v>59</v>
      </c>
      <c r="K3" s="106" t="s">
        <v>60</v>
      </c>
      <c r="L3" s="106" t="s">
        <v>61</v>
      </c>
      <c r="M3" s="106" t="s">
        <v>71</v>
      </c>
      <c r="N3" s="106" t="s">
        <v>72</v>
      </c>
      <c r="O3" s="106" t="s">
        <v>73</v>
      </c>
      <c r="P3" s="106" t="s">
        <v>74</v>
      </c>
      <c r="Q3" s="106" t="s">
        <v>75</v>
      </c>
      <c r="R3" s="106" t="s">
        <v>76</v>
      </c>
      <c r="S3" s="106" t="s">
        <v>68</v>
      </c>
      <c r="T3" s="106" t="s">
        <v>69</v>
      </c>
      <c r="U3" s="128" t="s">
        <v>70</v>
      </c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  <c r="IV3" s="95"/>
      <c r="IW3" s="95"/>
      <c r="IX3" s="95"/>
      <c r="IY3" s="95"/>
      <c r="IZ3" s="95"/>
      <c r="JA3" s="95"/>
      <c r="JB3" s="95"/>
      <c r="JC3" s="95"/>
      <c r="JD3" s="95"/>
      <c r="JE3" s="95"/>
      <c r="JF3" s="95"/>
      <c r="JG3" s="95"/>
      <c r="JH3" s="95"/>
      <c r="JI3" s="95"/>
      <c r="JJ3" s="95"/>
      <c r="JK3" s="95"/>
      <c r="JL3" s="95"/>
      <c r="JM3" s="95"/>
      <c r="JN3" s="95"/>
      <c r="JO3" s="95"/>
      <c r="JP3" s="95"/>
      <c r="JQ3" s="95"/>
      <c r="JR3" s="95"/>
      <c r="JS3" s="95"/>
      <c r="JT3" s="95"/>
      <c r="JU3" s="95"/>
      <c r="JV3" s="95"/>
      <c r="JW3" s="95"/>
      <c r="JX3" s="95"/>
      <c r="JY3" s="95"/>
      <c r="JZ3" s="95"/>
      <c r="KA3" s="95"/>
      <c r="KB3" s="95"/>
      <c r="KC3" s="95"/>
      <c r="KD3" s="95"/>
      <c r="KE3" s="95"/>
      <c r="KF3" s="95"/>
      <c r="KG3" s="95"/>
      <c r="KH3" s="95"/>
      <c r="KI3" s="95"/>
      <c r="KJ3" s="95"/>
      <c r="KK3" s="95"/>
      <c r="KL3" s="95"/>
      <c r="KM3" s="95"/>
      <c r="KN3" s="95"/>
      <c r="KO3" s="95"/>
      <c r="KP3" s="95"/>
      <c r="KQ3" s="95"/>
      <c r="KR3" s="95"/>
      <c r="KS3" s="95"/>
      <c r="KT3" s="95"/>
      <c r="KU3" s="95"/>
      <c r="KV3" s="95"/>
      <c r="KW3" s="95"/>
      <c r="KX3" s="95"/>
      <c r="KY3" s="95"/>
      <c r="KZ3" s="95"/>
      <c r="LA3" s="95"/>
      <c r="LB3" s="95"/>
      <c r="LC3" s="95"/>
      <c r="LD3" s="95"/>
      <c r="LE3" s="95"/>
      <c r="LF3" s="95"/>
      <c r="LG3" s="95"/>
      <c r="LH3" s="95"/>
      <c r="LI3" s="95"/>
      <c r="LJ3" s="95"/>
      <c r="LK3" s="95"/>
      <c r="LL3" s="95"/>
      <c r="LM3" s="95"/>
      <c r="LN3" s="95"/>
      <c r="LO3" s="95"/>
      <c r="LP3" s="95"/>
      <c r="LQ3" s="95"/>
      <c r="LR3" s="95"/>
      <c r="LS3" s="95"/>
      <c r="LT3" s="95"/>
      <c r="LU3" s="95"/>
      <c r="LV3" s="95"/>
      <c r="LW3" s="95"/>
      <c r="LX3" s="95"/>
      <c r="LY3" s="95"/>
      <c r="LZ3" s="95"/>
      <c r="MA3" s="95"/>
      <c r="MB3" s="95"/>
      <c r="MC3" s="95"/>
      <c r="MD3" s="95"/>
      <c r="ME3" s="95"/>
      <c r="MF3" s="95"/>
      <c r="MG3" s="95"/>
      <c r="MH3" s="95"/>
      <c r="MI3" s="95"/>
      <c r="MJ3" s="95"/>
      <c r="MK3" s="95"/>
      <c r="ML3" s="95"/>
      <c r="MM3" s="95"/>
      <c r="MN3" s="95"/>
      <c r="MO3" s="95"/>
      <c r="MP3" s="95"/>
      <c r="MQ3" s="95"/>
      <c r="MR3" s="95"/>
      <c r="MS3" s="95"/>
      <c r="MT3" s="95"/>
      <c r="MU3" s="95"/>
      <c r="MV3" s="95"/>
      <c r="MW3" s="95"/>
      <c r="MX3" s="95"/>
      <c r="MY3" s="95"/>
      <c r="MZ3" s="95"/>
      <c r="NA3" s="95"/>
      <c r="NB3" s="95"/>
      <c r="NC3" s="95"/>
      <c r="ND3" s="95"/>
      <c r="NE3" s="95"/>
      <c r="NF3" s="95"/>
      <c r="NG3" s="95"/>
      <c r="NH3" s="95"/>
      <c r="NI3" s="95"/>
      <c r="NJ3" s="95"/>
      <c r="NK3" s="95"/>
      <c r="NL3" s="95"/>
      <c r="NM3" s="95"/>
      <c r="NN3" s="95"/>
      <c r="NO3" s="95"/>
      <c r="NP3" s="95"/>
      <c r="NQ3" s="95"/>
      <c r="NR3" s="95"/>
      <c r="NS3" s="95"/>
      <c r="NT3" s="95"/>
      <c r="NU3" s="95"/>
      <c r="NV3" s="95"/>
      <c r="NW3" s="95"/>
      <c r="NX3" s="95"/>
      <c r="NY3" s="95"/>
      <c r="NZ3" s="95"/>
      <c r="OA3" s="95"/>
      <c r="OB3" s="95"/>
      <c r="OC3" s="95"/>
      <c r="OD3" s="95"/>
      <c r="OE3" s="95"/>
      <c r="OF3" s="95"/>
      <c r="OG3" s="95"/>
      <c r="OH3" s="95"/>
      <c r="OI3" s="95"/>
      <c r="OJ3" s="95"/>
      <c r="OK3" s="95"/>
      <c r="OL3" s="95"/>
      <c r="OM3" s="95"/>
      <c r="ON3" s="95"/>
      <c r="OO3" s="95"/>
      <c r="OP3" s="95"/>
      <c r="OQ3" s="95"/>
      <c r="OR3" s="95"/>
      <c r="OS3" s="95"/>
      <c r="OT3" s="95"/>
      <c r="OU3" s="95"/>
      <c r="OV3" s="95"/>
      <c r="OW3" s="95"/>
      <c r="OX3" s="95"/>
      <c r="OY3" s="95"/>
      <c r="OZ3" s="95"/>
      <c r="PA3" s="95"/>
      <c r="PB3" s="95"/>
      <c r="PC3" s="95"/>
      <c r="PD3" s="95"/>
      <c r="PE3" s="95"/>
      <c r="PF3" s="95"/>
      <c r="PG3" s="95"/>
      <c r="PH3" s="95"/>
      <c r="PI3" s="95"/>
      <c r="PJ3" s="95"/>
      <c r="PK3" s="95"/>
      <c r="PL3" s="95"/>
      <c r="PM3" s="95"/>
      <c r="PN3" s="95"/>
      <c r="PO3" s="95"/>
      <c r="PP3" s="95"/>
      <c r="PQ3" s="95"/>
      <c r="PR3" s="95"/>
      <c r="PS3" s="95"/>
      <c r="PT3" s="95"/>
      <c r="PU3" s="95"/>
      <c r="PV3" s="95"/>
      <c r="PW3" s="95"/>
      <c r="PX3" s="95"/>
      <c r="PY3" s="95"/>
      <c r="PZ3" s="95"/>
      <c r="QA3" s="95"/>
      <c r="QB3" s="95"/>
      <c r="QC3" s="95"/>
      <c r="QD3" s="95"/>
      <c r="QE3" s="95"/>
      <c r="QF3" s="95"/>
      <c r="QG3" s="95"/>
      <c r="QH3" s="95"/>
      <c r="QI3" s="95"/>
      <c r="QJ3" s="95"/>
      <c r="QK3" s="95"/>
      <c r="QL3" s="95"/>
      <c r="QM3" s="95"/>
      <c r="QN3" s="95"/>
      <c r="QO3" s="95"/>
      <c r="QP3" s="95"/>
      <c r="QQ3" s="95"/>
      <c r="QR3" s="95"/>
      <c r="QS3" s="95"/>
      <c r="QT3" s="95"/>
      <c r="QU3" s="95"/>
      <c r="QV3" s="95"/>
      <c r="QW3" s="95"/>
      <c r="QX3" s="95"/>
      <c r="QY3" s="95"/>
      <c r="QZ3" s="95"/>
      <c r="RA3" s="95"/>
      <c r="RB3" s="95"/>
      <c r="RC3" s="95"/>
      <c r="RD3" s="95"/>
      <c r="RE3" s="95"/>
      <c r="RF3" s="95"/>
      <c r="RG3" s="95"/>
      <c r="RH3" s="95"/>
      <c r="RI3" s="95"/>
      <c r="RJ3" s="95"/>
      <c r="RK3" s="95"/>
      <c r="RL3" s="95"/>
      <c r="RM3" s="95"/>
      <c r="RN3" s="95"/>
      <c r="RO3" s="95"/>
      <c r="RP3" s="95"/>
      <c r="RQ3" s="95"/>
      <c r="RR3" s="95"/>
      <c r="RS3" s="95"/>
      <c r="RT3" s="95"/>
      <c r="RU3" s="95"/>
      <c r="RV3" s="95"/>
      <c r="RW3" s="95"/>
      <c r="RX3" s="95"/>
      <c r="RY3" s="95"/>
      <c r="RZ3" s="95"/>
      <c r="SA3" s="95"/>
      <c r="SB3" s="95"/>
      <c r="SC3" s="95"/>
      <c r="SD3" s="95"/>
      <c r="SE3" s="95"/>
      <c r="SF3" s="95"/>
      <c r="SG3" s="95"/>
      <c r="SH3" s="95"/>
      <c r="SI3" s="95"/>
      <c r="SJ3" s="95"/>
      <c r="SK3" s="95"/>
      <c r="SL3" s="95"/>
      <c r="SM3" s="95"/>
      <c r="SN3" s="95"/>
      <c r="SO3" s="95"/>
      <c r="SP3" s="95"/>
      <c r="SQ3" s="95"/>
      <c r="SR3" s="95"/>
      <c r="SS3" s="95"/>
      <c r="ST3" s="95"/>
      <c r="SU3" s="95"/>
      <c r="SV3" s="95"/>
      <c r="SW3" s="95"/>
      <c r="SX3" s="95"/>
      <c r="SY3" s="95"/>
      <c r="SZ3" s="95"/>
      <c r="TA3" s="95"/>
      <c r="TB3" s="95"/>
      <c r="TC3" s="95"/>
      <c r="TD3" s="95"/>
      <c r="TE3" s="95"/>
      <c r="TF3" s="95"/>
      <c r="TG3" s="95"/>
      <c r="TH3" s="95"/>
      <c r="TI3" s="95"/>
      <c r="TJ3" s="95"/>
      <c r="TK3" s="95"/>
      <c r="TL3" s="95"/>
      <c r="TM3" s="95"/>
      <c r="TN3" s="95"/>
      <c r="TO3" s="95"/>
      <c r="TP3" s="95"/>
      <c r="TQ3" s="95"/>
      <c r="TR3" s="95"/>
      <c r="TS3" s="95"/>
      <c r="TT3" s="95"/>
      <c r="TU3" s="95"/>
      <c r="TV3" s="95"/>
      <c r="TW3" s="95"/>
      <c r="TX3" s="95"/>
      <c r="TY3" s="95"/>
      <c r="TZ3" s="95"/>
      <c r="UA3" s="95"/>
      <c r="UB3" s="95"/>
      <c r="UC3" s="95"/>
      <c r="UD3" s="95"/>
      <c r="UE3" s="95"/>
      <c r="UF3" s="95"/>
      <c r="UG3" s="95"/>
      <c r="UH3" s="95"/>
      <c r="UI3" s="95"/>
      <c r="UJ3" s="95"/>
      <c r="UK3" s="95"/>
      <c r="UL3" s="95"/>
      <c r="UM3" s="95"/>
      <c r="UN3" s="95"/>
      <c r="UO3" s="95"/>
      <c r="UP3" s="95"/>
      <c r="UQ3" s="95"/>
      <c r="UR3" s="95"/>
      <c r="US3" s="95"/>
      <c r="UT3" s="95"/>
      <c r="UU3" s="95"/>
      <c r="UV3" s="95"/>
      <c r="UW3" s="95"/>
      <c r="UX3" s="95"/>
      <c r="UY3" s="95"/>
      <c r="UZ3" s="95"/>
      <c r="VA3" s="95"/>
      <c r="VB3" s="95"/>
      <c r="VC3" s="95"/>
      <c r="VD3" s="95"/>
      <c r="VE3" s="95"/>
      <c r="VF3" s="95"/>
      <c r="VG3" s="95"/>
      <c r="VH3" s="95"/>
      <c r="VI3" s="95"/>
      <c r="VJ3" s="95"/>
      <c r="VK3" s="95"/>
      <c r="VL3" s="95"/>
      <c r="VM3" s="95"/>
      <c r="VN3" s="95"/>
      <c r="VO3" s="95"/>
      <c r="VP3" s="95"/>
      <c r="VQ3" s="95"/>
      <c r="VR3" s="95"/>
      <c r="VS3" s="95"/>
      <c r="VT3" s="95"/>
      <c r="VU3" s="95"/>
      <c r="VV3" s="95"/>
      <c r="VW3" s="95"/>
      <c r="VX3" s="95"/>
      <c r="VY3" s="95"/>
      <c r="VZ3" s="95"/>
      <c r="WA3" s="95"/>
      <c r="WB3" s="95"/>
      <c r="WC3" s="95"/>
      <c r="WD3" s="95"/>
      <c r="WE3" s="95"/>
      <c r="WF3" s="95"/>
      <c r="WG3" s="95"/>
      <c r="WH3" s="95"/>
      <c r="WI3" s="95"/>
      <c r="WJ3" s="95"/>
      <c r="WK3" s="95"/>
      <c r="WL3" s="95"/>
      <c r="WM3" s="95"/>
      <c r="WN3" s="95"/>
      <c r="WO3" s="95"/>
      <c r="WP3" s="95"/>
      <c r="WQ3" s="95"/>
      <c r="WR3" s="95"/>
      <c r="WS3" s="95"/>
    </row>
    <row r="4" spans="1:617" s="183" customFormat="1" ht="13.5" thickBot="1" x14ac:dyDescent="0.25">
      <c r="A4" s="161" t="s">
        <v>3</v>
      </c>
      <c r="B4" s="162"/>
      <c r="C4" s="162"/>
      <c r="D4" s="162"/>
      <c r="E4" s="162"/>
      <c r="F4" s="162"/>
      <c r="G4" s="162"/>
      <c r="H4" s="162"/>
      <c r="I4" s="196"/>
      <c r="J4" s="182"/>
      <c r="K4" s="182"/>
      <c r="L4" s="182"/>
      <c r="M4" s="182"/>
      <c r="N4" s="182"/>
      <c r="O4" s="182"/>
      <c r="P4" s="182"/>
      <c r="Q4" s="182"/>
      <c r="R4" s="182"/>
      <c r="S4" s="168"/>
      <c r="T4" s="168"/>
      <c r="U4" s="168"/>
    </row>
    <row r="5" spans="1:617" x14ac:dyDescent="0.2">
      <c r="A5" s="165">
        <v>100134</v>
      </c>
      <c r="B5" s="159" t="s">
        <v>97</v>
      </c>
      <c r="C5" s="166" t="s">
        <v>47</v>
      </c>
      <c r="D5" s="166" t="s">
        <v>6</v>
      </c>
      <c r="E5" s="227">
        <v>132.69999999999999</v>
      </c>
      <c r="F5" s="227"/>
      <c r="G5" s="54">
        <f t="shared" ref="G5:G10" si="0">SUM(H5*E5)</f>
        <v>0</v>
      </c>
      <c r="H5" s="176">
        <f t="shared" ref="H5:H10" si="1">SUM(J5:R5)</f>
        <v>0</v>
      </c>
      <c r="I5" s="121"/>
      <c r="J5" s="146"/>
      <c r="K5" s="147"/>
      <c r="L5" s="65"/>
      <c r="M5" s="65"/>
      <c r="N5" s="65"/>
      <c r="O5" s="65"/>
      <c r="P5" s="148"/>
      <c r="Q5" s="65"/>
      <c r="R5" s="66"/>
      <c r="S5" s="168"/>
      <c r="T5" s="168"/>
      <c r="U5" s="168"/>
    </row>
    <row r="6" spans="1:617" x14ac:dyDescent="0.2">
      <c r="A6" s="112">
        <v>100158</v>
      </c>
      <c r="B6" s="2" t="s">
        <v>98</v>
      </c>
      <c r="C6" s="99" t="s">
        <v>47</v>
      </c>
      <c r="D6" s="99" t="s">
        <v>6</v>
      </c>
      <c r="E6" s="224">
        <v>120.77</v>
      </c>
      <c r="F6" s="224"/>
      <c r="G6" s="55">
        <f t="shared" si="0"/>
        <v>0</v>
      </c>
      <c r="H6" s="92">
        <f t="shared" si="1"/>
        <v>0</v>
      </c>
      <c r="I6" s="121"/>
      <c r="J6" s="68"/>
      <c r="K6" s="69"/>
      <c r="L6" s="70"/>
      <c r="M6" s="71"/>
      <c r="N6" s="71"/>
      <c r="O6" s="70"/>
      <c r="P6" s="69"/>
      <c r="Q6" s="70"/>
      <c r="R6" s="72"/>
      <c r="S6" s="168"/>
      <c r="T6" s="168"/>
      <c r="U6" s="168"/>
    </row>
    <row r="7" spans="1:617" x14ac:dyDescent="0.2">
      <c r="A7" s="112">
        <v>100187</v>
      </c>
      <c r="B7" s="2" t="s">
        <v>7</v>
      </c>
      <c r="C7" s="99" t="s">
        <v>56</v>
      </c>
      <c r="D7" s="99" t="s">
        <v>6</v>
      </c>
      <c r="E7" s="224">
        <v>96.87</v>
      </c>
      <c r="F7" s="224"/>
      <c r="G7" s="55">
        <f t="shared" si="0"/>
        <v>0</v>
      </c>
      <c r="H7" s="92">
        <f t="shared" si="1"/>
        <v>0</v>
      </c>
      <c r="I7" s="121"/>
      <c r="J7" s="68"/>
      <c r="K7" s="69"/>
      <c r="L7" s="70"/>
      <c r="M7" s="70"/>
      <c r="N7" s="70"/>
      <c r="O7" s="69"/>
      <c r="P7" s="70"/>
      <c r="Q7" s="70"/>
      <c r="R7" s="73"/>
      <c r="S7" s="168"/>
      <c r="T7" s="168"/>
      <c r="U7" s="168"/>
    </row>
    <row r="8" spans="1:617" x14ac:dyDescent="0.2">
      <c r="A8" s="112">
        <v>110322</v>
      </c>
      <c r="B8" s="2" t="s">
        <v>96</v>
      </c>
      <c r="C8" s="99" t="s">
        <v>57</v>
      </c>
      <c r="D8" s="99" t="s">
        <v>6</v>
      </c>
      <c r="E8" s="224">
        <v>134.11000000000001</v>
      </c>
      <c r="F8" s="224"/>
      <c r="G8" s="55">
        <f t="shared" si="0"/>
        <v>0</v>
      </c>
      <c r="H8" s="92">
        <f t="shared" si="1"/>
        <v>0</v>
      </c>
      <c r="I8" s="121"/>
      <c r="J8" s="68"/>
      <c r="K8" s="69"/>
      <c r="L8" s="70"/>
      <c r="M8" s="70"/>
      <c r="N8" s="71"/>
      <c r="O8" s="69"/>
      <c r="P8" s="70"/>
      <c r="Q8" s="70"/>
      <c r="R8" s="72"/>
      <c r="S8" s="168"/>
      <c r="T8" s="168"/>
      <c r="U8" s="168"/>
    </row>
    <row r="9" spans="1:617" x14ac:dyDescent="0.2">
      <c r="A9" s="112">
        <v>110711</v>
      </c>
      <c r="B9" s="2" t="s">
        <v>30</v>
      </c>
      <c r="C9" s="99" t="s">
        <v>57</v>
      </c>
      <c r="D9" s="99" t="s">
        <v>6</v>
      </c>
      <c r="E9" s="224">
        <v>177.46</v>
      </c>
      <c r="F9" s="224"/>
      <c r="G9" s="55">
        <f t="shared" si="0"/>
        <v>0</v>
      </c>
      <c r="H9" s="92">
        <f t="shared" si="1"/>
        <v>0</v>
      </c>
      <c r="I9" s="121"/>
      <c r="J9" s="149"/>
      <c r="K9" s="70"/>
      <c r="L9" s="70"/>
      <c r="M9" s="71"/>
      <c r="N9" s="69"/>
      <c r="O9" s="71"/>
      <c r="P9" s="71"/>
      <c r="Q9" s="74"/>
      <c r="R9" s="207"/>
      <c r="S9" s="168"/>
      <c r="T9" s="168"/>
      <c r="U9" s="168"/>
    </row>
    <row r="10" spans="1:617" ht="13.5" thickBot="1" x14ac:dyDescent="0.25">
      <c r="A10" s="169">
        <v>110730</v>
      </c>
      <c r="B10" s="170" t="s">
        <v>64</v>
      </c>
      <c r="C10" s="171" t="s">
        <v>58</v>
      </c>
      <c r="D10" s="171" t="s">
        <v>6</v>
      </c>
      <c r="E10" s="226">
        <v>80.900000000000006</v>
      </c>
      <c r="F10" s="226"/>
      <c r="G10" s="157">
        <f t="shared" si="0"/>
        <v>0</v>
      </c>
      <c r="H10" s="158">
        <f t="shared" si="1"/>
        <v>0</v>
      </c>
      <c r="I10" s="121"/>
      <c r="J10" s="150"/>
      <c r="K10" s="151"/>
      <c r="L10" s="152"/>
      <c r="M10" s="152"/>
      <c r="N10" s="75"/>
      <c r="O10" s="151"/>
      <c r="P10" s="152"/>
      <c r="Q10" s="152"/>
      <c r="R10" s="126"/>
      <c r="S10" s="168"/>
      <c r="T10" s="168"/>
      <c r="U10" s="168"/>
    </row>
    <row r="11" spans="1:617" ht="12" customHeight="1" thickBot="1" x14ac:dyDescent="0.25">
      <c r="A11" s="161" t="s">
        <v>2</v>
      </c>
      <c r="B11" s="162"/>
      <c r="C11" s="163"/>
      <c r="D11" s="163"/>
      <c r="E11" s="162"/>
      <c r="F11" s="162"/>
      <c r="G11" s="163"/>
      <c r="H11" s="163"/>
      <c r="I11" s="196"/>
      <c r="J11" s="164"/>
      <c r="K11" s="164"/>
      <c r="L11" s="164"/>
      <c r="M11" s="164"/>
      <c r="N11" s="164"/>
      <c r="O11" s="164"/>
      <c r="P11" s="164"/>
      <c r="Q11" s="164"/>
      <c r="R11" s="164"/>
      <c r="S11" s="145"/>
      <c r="T11" s="145"/>
      <c r="U11" s="145"/>
    </row>
    <row r="12" spans="1:617" x14ac:dyDescent="0.2">
      <c r="A12" s="108">
        <v>100101</v>
      </c>
      <c r="B12" s="173" t="s">
        <v>25</v>
      </c>
      <c r="C12" s="166" t="s">
        <v>54</v>
      </c>
      <c r="D12" s="166" t="s">
        <v>6</v>
      </c>
      <c r="E12" s="223">
        <v>88.14</v>
      </c>
      <c r="F12" s="223"/>
      <c r="G12" s="54">
        <f t="shared" ref="G12:G17" si="2">SUM(H12*E12)</f>
        <v>0</v>
      </c>
      <c r="H12" s="176">
        <f>SUM(J12:R12)</f>
        <v>0</v>
      </c>
      <c r="I12" s="121"/>
      <c r="J12" s="184"/>
      <c r="K12" s="148"/>
      <c r="L12" s="65"/>
      <c r="M12" s="65"/>
      <c r="N12" s="65"/>
      <c r="O12" s="148"/>
      <c r="P12" s="147"/>
      <c r="Q12" s="65"/>
      <c r="R12" s="66"/>
      <c r="S12" s="168"/>
      <c r="T12" s="168"/>
      <c r="U12" s="168"/>
    </row>
    <row r="13" spans="1:617" ht="12.75" customHeight="1" x14ac:dyDescent="0.2">
      <c r="A13" s="109">
        <v>100117</v>
      </c>
      <c r="B13" s="2" t="s">
        <v>24</v>
      </c>
      <c r="C13" s="99" t="s">
        <v>55</v>
      </c>
      <c r="D13" s="99" t="s">
        <v>6</v>
      </c>
      <c r="E13" s="224">
        <v>78.72</v>
      </c>
      <c r="F13" s="224"/>
      <c r="G13" s="55">
        <f t="shared" si="2"/>
        <v>0</v>
      </c>
      <c r="H13" s="92">
        <f t="shared" ref="H13:H17" si="3">SUM(J13:R13)</f>
        <v>0</v>
      </c>
      <c r="I13" s="121"/>
      <c r="J13" s="149"/>
      <c r="K13" s="80"/>
      <c r="L13" s="80"/>
      <c r="M13" s="70"/>
      <c r="N13" s="69"/>
      <c r="O13" s="80"/>
      <c r="P13" s="70"/>
      <c r="Q13" s="80"/>
      <c r="R13" s="73"/>
      <c r="S13" s="168"/>
      <c r="T13" s="168"/>
      <c r="U13" s="168"/>
    </row>
    <row r="14" spans="1:617" x14ac:dyDescent="0.2">
      <c r="A14" s="109">
        <v>110462</v>
      </c>
      <c r="B14" s="2" t="s">
        <v>27</v>
      </c>
      <c r="C14" s="99" t="s">
        <v>55</v>
      </c>
      <c r="D14" s="99" t="s">
        <v>6</v>
      </c>
      <c r="E14" s="224">
        <v>56.11</v>
      </c>
      <c r="F14" s="224"/>
      <c r="G14" s="55">
        <f t="shared" si="2"/>
        <v>0</v>
      </c>
      <c r="H14" s="92">
        <f t="shared" si="3"/>
        <v>0</v>
      </c>
      <c r="I14" s="121"/>
      <c r="J14" s="185"/>
      <c r="K14" s="69"/>
      <c r="L14" s="80"/>
      <c r="M14" s="80"/>
      <c r="N14" s="80"/>
      <c r="O14" s="80"/>
      <c r="P14" s="69"/>
      <c r="Q14" s="80"/>
      <c r="R14" s="81"/>
      <c r="S14" s="168"/>
      <c r="T14" s="168"/>
      <c r="U14" s="168"/>
    </row>
    <row r="15" spans="1:617" x14ac:dyDescent="0.2">
      <c r="A15" s="109">
        <v>111751</v>
      </c>
      <c r="B15" s="1" t="s">
        <v>29</v>
      </c>
      <c r="C15" s="96" t="s">
        <v>110</v>
      </c>
      <c r="D15" s="96" t="s">
        <v>6</v>
      </c>
      <c r="E15" s="225">
        <v>51.5</v>
      </c>
      <c r="F15" s="225"/>
      <c r="G15" s="55">
        <f t="shared" si="2"/>
        <v>0</v>
      </c>
      <c r="H15" s="92">
        <f t="shared" si="3"/>
        <v>0</v>
      </c>
      <c r="I15" s="121"/>
      <c r="J15" s="68"/>
      <c r="K15" s="69"/>
      <c r="L15" s="70"/>
      <c r="M15" s="70"/>
      <c r="N15" s="70"/>
      <c r="O15" s="70"/>
      <c r="P15" s="70"/>
      <c r="Q15" s="70"/>
      <c r="R15" s="73"/>
      <c r="S15" s="168"/>
      <c r="T15" s="168"/>
      <c r="U15" s="168"/>
    </row>
    <row r="16" spans="1:617" x14ac:dyDescent="0.2">
      <c r="A16" s="109">
        <v>100119</v>
      </c>
      <c r="B16" s="2" t="s">
        <v>28</v>
      </c>
      <c r="C16" s="99" t="s">
        <v>48</v>
      </c>
      <c r="D16" s="99" t="s">
        <v>6</v>
      </c>
      <c r="E16" s="224">
        <v>54.74</v>
      </c>
      <c r="F16" s="224"/>
      <c r="G16" s="55">
        <f t="shared" si="2"/>
        <v>0</v>
      </c>
      <c r="H16" s="92">
        <f t="shared" si="3"/>
        <v>0</v>
      </c>
      <c r="I16" s="121"/>
      <c r="J16" s="149"/>
      <c r="K16" s="80"/>
      <c r="L16" s="69"/>
      <c r="M16" s="80"/>
      <c r="N16" s="80"/>
      <c r="O16" s="80"/>
      <c r="P16" s="80"/>
      <c r="Q16" s="80"/>
      <c r="R16" s="81"/>
      <c r="S16" s="168"/>
      <c r="T16" s="168"/>
      <c r="U16" s="168"/>
    </row>
    <row r="17" spans="1:22" ht="13.5" thickBot="1" x14ac:dyDescent="0.25">
      <c r="A17" s="153">
        <v>110554</v>
      </c>
      <c r="B17" s="154" t="s">
        <v>26</v>
      </c>
      <c r="C17" s="171" t="s">
        <v>56</v>
      </c>
      <c r="D17" s="171" t="s">
        <v>6</v>
      </c>
      <c r="E17" s="226">
        <v>133.16</v>
      </c>
      <c r="F17" s="226"/>
      <c r="G17" s="157">
        <f t="shared" si="2"/>
        <v>0</v>
      </c>
      <c r="H17" s="158">
        <f t="shared" si="3"/>
        <v>0</v>
      </c>
      <c r="I17" s="121"/>
      <c r="J17" s="186"/>
      <c r="K17" s="151"/>
      <c r="L17" s="75"/>
      <c r="M17" s="187"/>
      <c r="N17" s="151"/>
      <c r="O17" s="187"/>
      <c r="P17" s="188"/>
      <c r="Q17" s="187"/>
      <c r="R17" s="77"/>
      <c r="S17" s="168"/>
      <c r="T17" s="168"/>
      <c r="U17" s="168"/>
    </row>
    <row r="18" spans="1:22" ht="13.5" thickBot="1" x14ac:dyDescent="0.25">
      <c r="A18" s="161" t="s">
        <v>9</v>
      </c>
      <c r="B18" s="162"/>
      <c r="C18" s="163"/>
      <c r="D18" s="163"/>
      <c r="E18" s="162"/>
      <c r="F18" s="162"/>
      <c r="G18" s="163"/>
      <c r="H18" s="163"/>
      <c r="I18" s="196"/>
      <c r="J18" s="164"/>
      <c r="K18" s="164"/>
      <c r="L18" s="164"/>
      <c r="M18" s="164"/>
      <c r="N18" s="164"/>
      <c r="O18" s="164"/>
      <c r="P18" s="164"/>
      <c r="Q18" s="164"/>
      <c r="R18" s="164"/>
      <c r="S18" s="145"/>
      <c r="T18" s="145"/>
      <c r="U18" s="145"/>
    </row>
    <row r="19" spans="1:22" ht="13.5" thickBot="1" x14ac:dyDescent="0.25">
      <c r="A19" s="178">
        <v>110851</v>
      </c>
      <c r="B19" s="179" t="s">
        <v>93</v>
      </c>
      <c r="C19" s="180" t="s">
        <v>49</v>
      </c>
      <c r="D19" s="180" t="s">
        <v>6</v>
      </c>
      <c r="E19" s="222">
        <v>104.06</v>
      </c>
      <c r="F19" s="222"/>
      <c r="G19" s="181">
        <f>SUM(H19*E19)</f>
        <v>0</v>
      </c>
      <c r="H19" s="194">
        <f>SUM(J19:R19)</f>
        <v>0</v>
      </c>
      <c r="I19" s="121"/>
      <c r="J19" s="203"/>
      <c r="K19" s="198"/>
      <c r="L19" s="197"/>
      <c r="M19" s="123"/>
      <c r="N19" s="123"/>
      <c r="O19" s="123"/>
      <c r="P19" s="197"/>
      <c r="Q19" s="123"/>
      <c r="R19" s="124"/>
      <c r="S19" s="168"/>
      <c r="T19" s="168"/>
      <c r="U19" s="168"/>
    </row>
    <row r="20" spans="1:22" ht="13.5" thickBot="1" x14ac:dyDescent="0.25">
      <c r="A20" s="167" t="s">
        <v>123</v>
      </c>
      <c r="B20" s="162"/>
      <c r="C20" s="163"/>
      <c r="D20" s="163"/>
      <c r="E20" s="162"/>
      <c r="F20" s="162"/>
      <c r="G20" s="163"/>
      <c r="H20" s="163"/>
      <c r="I20" s="196"/>
      <c r="J20" s="164"/>
      <c r="K20" s="164"/>
      <c r="L20" s="164"/>
      <c r="M20" s="164"/>
      <c r="N20" s="164"/>
      <c r="O20" s="164"/>
      <c r="P20" s="164"/>
      <c r="Q20" s="164"/>
      <c r="R20" s="164"/>
      <c r="S20" s="145"/>
      <c r="T20" s="145"/>
      <c r="U20" s="145"/>
    </row>
    <row r="21" spans="1:22" x14ac:dyDescent="0.2">
      <c r="A21" s="108">
        <v>100307</v>
      </c>
      <c r="B21" s="173" t="s">
        <v>79</v>
      </c>
      <c r="C21" s="101" t="s">
        <v>10</v>
      </c>
      <c r="D21" s="160" t="s">
        <v>5</v>
      </c>
      <c r="E21" s="258">
        <v>20.22</v>
      </c>
      <c r="F21" s="258"/>
      <c r="G21" s="54">
        <f t="shared" ref="G21:G30" si="4">SUM(H21*E21)</f>
        <v>0</v>
      </c>
      <c r="H21" s="176">
        <f>SUM(I21:R21)</f>
        <v>0</v>
      </c>
      <c r="I21" s="199"/>
      <c r="J21" s="67"/>
      <c r="K21" s="65"/>
      <c r="L21" s="65"/>
      <c r="M21" s="148"/>
      <c r="N21" s="65"/>
      <c r="O21" s="65"/>
      <c r="P21" s="148"/>
      <c r="Q21" s="65"/>
      <c r="R21" s="66"/>
      <c r="S21" s="67"/>
      <c r="T21" s="125"/>
      <c r="U21" s="66"/>
      <c r="V21" s="16">
        <f t="shared" ref="V21:V30" si="5">SUM(S21:U21)*E21</f>
        <v>0</v>
      </c>
    </row>
    <row r="22" spans="1:22" ht="12.75" customHeight="1" x14ac:dyDescent="0.2">
      <c r="A22" s="109">
        <v>100313</v>
      </c>
      <c r="B22" s="2" t="s">
        <v>80</v>
      </c>
      <c r="C22" s="100" t="s">
        <v>10</v>
      </c>
      <c r="D22" s="102" t="s">
        <v>5</v>
      </c>
      <c r="E22" s="261">
        <v>25.25</v>
      </c>
      <c r="F22" s="261"/>
      <c r="G22" s="55">
        <f t="shared" si="4"/>
        <v>0</v>
      </c>
      <c r="H22" s="92">
        <f t="shared" ref="H22:H30" si="6">SUM(I22:R22)</f>
        <v>0</v>
      </c>
      <c r="I22" s="200"/>
      <c r="J22" s="68"/>
      <c r="K22" s="70"/>
      <c r="L22" s="70"/>
      <c r="M22" s="69"/>
      <c r="N22" s="70"/>
      <c r="O22" s="70"/>
      <c r="P22" s="69"/>
      <c r="Q22" s="70"/>
      <c r="R22" s="73"/>
      <c r="S22" s="68"/>
      <c r="T22" s="74"/>
      <c r="U22" s="83"/>
      <c r="V22" s="16">
        <f t="shared" si="5"/>
        <v>0</v>
      </c>
    </row>
    <row r="23" spans="1:22" x14ac:dyDescent="0.2">
      <c r="A23" s="109">
        <v>100329</v>
      </c>
      <c r="B23" s="2" t="s">
        <v>81</v>
      </c>
      <c r="C23" s="100" t="s">
        <v>10</v>
      </c>
      <c r="D23" s="102" t="s">
        <v>5</v>
      </c>
      <c r="E23" s="261">
        <v>23.24</v>
      </c>
      <c r="F23" s="261"/>
      <c r="G23" s="55">
        <f t="shared" si="4"/>
        <v>0</v>
      </c>
      <c r="H23" s="92">
        <f t="shared" si="6"/>
        <v>0</v>
      </c>
      <c r="I23" s="200"/>
      <c r="J23" s="68"/>
      <c r="K23" s="70"/>
      <c r="L23" s="70"/>
      <c r="M23" s="69"/>
      <c r="N23" s="70"/>
      <c r="O23" s="70"/>
      <c r="P23" s="70"/>
      <c r="Q23" s="70"/>
      <c r="R23" s="73"/>
      <c r="S23" s="78"/>
      <c r="T23" s="94"/>
      <c r="U23" s="93"/>
      <c r="V23" s="16">
        <f t="shared" si="5"/>
        <v>0</v>
      </c>
    </row>
    <row r="24" spans="1:22" x14ac:dyDescent="0.2">
      <c r="A24" s="109">
        <v>100334</v>
      </c>
      <c r="B24" s="1" t="s">
        <v>82</v>
      </c>
      <c r="C24" s="96" t="s">
        <v>10</v>
      </c>
      <c r="D24" s="96" t="s">
        <v>5</v>
      </c>
      <c r="E24" s="225">
        <v>24.88</v>
      </c>
      <c r="F24" s="225"/>
      <c r="G24" s="55">
        <f t="shared" si="4"/>
        <v>0</v>
      </c>
      <c r="H24" s="92">
        <f t="shared" si="6"/>
        <v>0</v>
      </c>
      <c r="I24" s="200"/>
      <c r="J24" s="68"/>
      <c r="K24" s="70"/>
      <c r="L24" s="69"/>
      <c r="M24" s="70"/>
      <c r="N24" s="70"/>
      <c r="O24" s="70"/>
      <c r="P24" s="70"/>
      <c r="Q24" s="70"/>
      <c r="R24" s="73"/>
      <c r="S24" s="68"/>
      <c r="T24" s="74"/>
      <c r="U24" s="72"/>
      <c r="V24" s="16">
        <f t="shared" si="5"/>
        <v>0</v>
      </c>
    </row>
    <row r="25" spans="1:22" x14ac:dyDescent="0.2">
      <c r="A25" s="109">
        <v>100336</v>
      </c>
      <c r="B25" s="1" t="s">
        <v>83</v>
      </c>
      <c r="C25" s="100" t="s">
        <v>10</v>
      </c>
      <c r="D25" s="102" t="s">
        <v>5</v>
      </c>
      <c r="E25" s="261">
        <v>26.13</v>
      </c>
      <c r="F25" s="261"/>
      <c r="G25" s="55">
        <f t="shared" si="4"/>
        <v>0</v>
      </c>
      <c r="H25" s="92">
        <f t="shared" si="6"/>
        <v>0</v>
      </c>
      <c r="I25" s="200"/>
      <c r="J25" s="68"/>
      <c r="K25" s="69"/>
      <c r="L25" s="70"/>
      <c r="M25" s="70"/>
      <c r="N25" s="70"/>
      <c r="O25" s="70"/>
      <c r="P25" s="70"/>
      <c r="Q25" s="70"/>
      <c r="R25" s="73"/>
      <c r="S25" s="87"/>
      <c r="T25" s="88"/>
      <c r="U25" s="90"/>
      <c r="V25" s="16">
        <f t="shared" si="5"/>
        <v>0</v>
      </c>
    </row>
    <row r="26" spans="1:22" ht="12.75" customHeight="1" x14ac:dyDescent="0.2">
      <c r="A26" s="109">
        <v>100348</v>
      </c>
      <c r="B26" s="2" t="s">
        <v>78</v>
      </c>
      <c r="C26" s="100" t="s">
        <v>100</v>
      </c>
      <c r="D26" s="102" t="s">
        <v>6</v>
      </c>
      <c r="E26" s="261">
        <v>22.91</v>
      </c>
      <c r="F26" s="261"/>
      <c r="G26" s="55">
        <f t="shared" si="4"/>
        <v>0</v>
      </c>
      <c r="H26" s="92">
        <f t="shared" si="6"/>
        <v>0</v>
      </c>
      <c r="I26" s="200"/>
      <c r="J26" s="68"/>
      <c r="K26" s="70"/>
      <c r="L26" s="70"/>
      <c r="M26" s="69"/>
      <c r="N26" s="70"/>
      <c r="O26" s="70"/>
      <c r="P26" s="69"/>
      <c r="Q26" s="70"/>
      <c r="R26" s="73"/>
      <c r="S26" s="68"/>
      <c r="T26" s="82"/>
      <c r="U26" s="72"/>
      <c r="V26" s="16">
        <f t="shared" si="5"/>
        <v>0</v>
      </c>
    </row>
    <row r="27" spans="1:22" ht="12.75" customHeight="1" x14ac:dyDescent="0.2">
      <c r="A27" s="109">
        <v>100355</v>
      </c>
      <c r="B27" s="1" t="s">
        <v>84</v>
      </c>
      <c r="C27" s="96" t="s">
        <v>101</v>
      </c>
      <c r="D27" s="96" t="s">
        <v>6</v>
      </c>
      <c r="E27" s="225">
        <v>42.85</v>
      </c>
      <c r="F27" s="225"/>
      <c r="G27" s="55">
        <f t="shared" si="4"/>
        <v>0</v>
      </c>
      <c r="H27" s="92">
        <f t="shared" si="6"/>
        <v>0</v>
      </c>
      <c r="I27" s="200"/>
      <c r="J27" s="68"/>
      <c r="K27" s="70"/>
      <c r="L27" s="70"/>
      <c r="M27" s="69"/>
      <c r="N27" s="70"/>
      <c r="O27" s="70"/>
      <c r="P27" s="70"/>
      <c r="Q27" s="70"/>
      <c r="R27" s="73"/>
      <c r="S27" s="68"/>
      <c r="T27" s="70"/>
      <c r="U27" s="73"/>
      <c r="V27" s="16">
        <f t="shared" si="5"/>
        <v>0</v>
      </c>
    </row>
    <row r="28" spans="1:22" ht="12.75" customHeight="1" x14ac:dyDescent="0.2">
      <c r="A28" s="109">
        <v>100357</v>
      </c>
      <c r="B28" s="2" t="s">
        <v>132</v>
      </c>
      <c r="C28" s="100" t="s">
        <v>101</v>
      </c>
      <c r="D28" s="102" t="s">
        <v>6</v>
      </c>
      <c r="E28" s="261">
        <v>38.36</v>
      </c>
      <c r="F28" s="261"/>
      <c r="G28" s="55">
        <f t="shared" si="4"/>
        <v>0</v>
      </c>
      <c r="H28" s="92">
        <f t="shared" si="6"/>
        <v>0</v>
      </c>
      <c r="I28" s="200"/>
      <c r="J28" s="68"/>
      <c r="K28" s="70"/>
      <c r="L28" s="70"/>
      <c r="M28" s="69"/>
      <c r="N28" s="70"/>
      <c r="O28" s="70"/>
      <c r="P28" s="70"/>
      <c r="Q28" s="70"/>
      <c r="R28" s="73"/>
      <c r="S28" s="68"/>
      <c r="T28" s="70"/>
      <c r="U28" s="73"/>
      <c r="V28" s="16">
        <f t="shared" si="5"/>
        <v>0</v>
      </c>
    </row>
    <row r="29" spans="1:22" x14ac:dyDescent="0.2">
      <c r="A29" s="109">
        <v>110186</v>
      </c>
      <c r="B29" s="1" t="s">
        <v>86</v>
      </c>
      <c r="C29" s="96" t="s">
        <v>33</v>
      </c>
      <c r="D29" s="96" t="s">
        <v>5</v>
      </c>
      <c r="E29" s="225">
        <v>28.79</v>
      </c>
      <c r="F29" s="225"/>
      <c r="G29" s="55">
        <f t="shared" si="4"/>
        <v>0</v>
      </c>
      <c r="H29" s="92">
        <f t="shared" si="6"/>
        <v>0</v>
      </c>
      <c r="I29" s="200"/>
      <c r="J29" s="68"/>
      <c r="K29" s="70"/>
      <c r="L29" s="69"/>
      <c r="M29" s="70"/>
      <c r="N29" s="70"/>
      <c r="O29" s="70"/>
      <c r="P29" s="70"/>
      <c r="Q29" s="70"/>
      <c r="R29" s="73"/>
      <c r="S29" s="68"/>
      <c r="T29" s="74"/>
      <c r="U29" s="72"/>
      <c r="V29" s="16">
        <f t="shared" si="5"/>
        <v>0</v>
      </c>
    </row>
    <row r="30" spans="1:22" ht="12.75" customHeight="1" thickBot="1" x14ac:dyDescent="0.25">
      <c r="A30" s="153">
        <v>110763</v>
      </c>
      <c r="B30" s="154" t="s">
        <v>85</v>
      </c>
      <c r="C30" s="155" t="s">
        <v>90</v>
      </c>
      <c r="D30" s="156" t="s">
        <v>6</v>
      </c>
      <c r="E30" s="242">
        <v>30.46</v>
      </c>
      <c r="F30" s="242"/>
      <c r="G30" s="157">
        <f t="shared" si="4"/>
        <v>0</v>
      </c>
      <c r="H30" s="158">
        <f t="shared" si="6"/>
        <v>0</v>
      </c>
      <c r="I30" s="201"/>
      <c r="J30" s="76"/>
      <c r="K30" s="75"/>
      <c r="L30" s="152"/>
      <c r="M30" s="151"/>
      <c r="N30" s="152"/>
      <c r="O30" s="152"/>
      <c r="P30" s="152"/>
      <c r="Q30" s="152"/>
      <c r="R30" s="126"/>
      <c r="S30" s="76"/>
      <c r="T30" s="85"/>
      <c r="U30" s="126"/>
      <c r="V30" s="16">
        <f t="shared" si="5"/>
        <v>0</v>
      </c>
    </row>
    <row r="31" spans="1:22" ht="13.5" thickBot="1" x14ac:dyDescent="0.25">
      <c r="A31" s="161" t="s">
        <v>23</v>
      </c>
      <c r="B31" s="162"/>
      <c r="C31" s="163"/>
      <c r="D31" s="163"/>
      <c r="E31" s="162"/>
      <c r="F31" s="162"/>
      <c r="G31" s="163"/>
      <c r="H31" s="163"/>
      <c r="I31" s="196"/>
      <c r="J31" s="164"/>
      <c r="K31" s="164"/>
      <c r="L31" s="164"/>
      <c r="M31" s="164"/>
      <c r="N31" s="164"/>
      <c r="O31" s="164"/>
      <c r="P31" s="164"/>
      <c r="Q31" s="164"/>
      <c r="R31" s="164"/>
      <c r="S31" s="145"/>
      <c r="T31" s="145"/>
      <c r="U31" s="145"/>
    </row>
    <row r="32" spans="1:22" ht="12.75" customHeight="1" x14ac:dyDescent="0.2">
      <c r="A32" s="108">
        <v>100359</v>
      </c>
      <c r="B32" s="159" t="s">
        <v>87</v>
      </c>
      <c r="C32" s="101" t="s">
        <v>10</v>
      </c>
      <c r="D32" s="160" t="s">
        <v>5</v>
      </c>
      <c r="E32" s="223">
        <v>21.48</v>
      </c>
      <c r="F32" s="223"/>
      <c r="G32" s="54">
        <f>SUM(H32*E32)</f>
        <v>0</v>
      </c>
      <c r="H32" s="140">
        <f t="shared" ref="H32:H36" si="7">SUM(J32:R32)</f>
        <v>0</v>
      </c>
      <c r="I32" s="121"/>
      <c r="J32" s="67"/>
      <c r="K32" s="65"/>
      <c r="L32" s="148"/>
      <c r="M32" s="65"/>
      <c r="N32" s="65"/>
      <c r="O32" s="65"/>
      <c r="P32" s="65"/>
      <c r="Q32" s="65"/>
      <c r="R32" s="66"/>
      <c r="S32" s="121"/>
      <c r="T32" s="121"/>
      <c r="U32" s="121"/>
    </row>
    <row r="33" spans="1:22" ht="12.75" customHeight="1" x14ac:dyDescent="0.2">
      <c r="A33" s="109">
        <v>100360</v>
      </c>
      <c r="B33" s="2" t="s">
        <v>88</v>
      </c>
      <c r="C33" s="100" t="s">
        <v>10</v>
      </c>
      <c r="D33" s="102" t="s">
        <v>5</v>
      </c>
      <c r="E33" s="224">
        <v>21.44</v>
      </c>
      <c r="F33" s="224"/>
      <c r="G33" s="55">
        <f t="shared" ref="G33:G36" si="8">SUM(H33*E33)</f>
        <v>0</v>
      </c>
      <c r="H33" s="120">
        <f t="shared" si="7"/>
        <v>0</v>
      </c>
      <c r="I33" s="121"/>
      <c r="J33" s="68"/>
      <c r="K33" s="70"/>
      <c r="L33" s="69"/>
      <c r="M33" s="70"/>
      <c r="N33" s="70"/>
      <c r="O33" s="70"/>
      <c r="P33" s="70"/>
      <c r="Q33" s="70"/>
      <c r="R33" s="73"/>
      <c r="S33" s="121"/>
      <c r="T33" s="121"/>
      <c r="U33" s="121"/>
    </row>
    <row r="34" spans="1:22" x14ac:dyDescent="0.2">
      <c r="A34" s="109">
        <v>100362</v>
      </c>
      <c r="B34" s="1" t="s">
        <v>89</v>
      </c>
      <c r="C34" s="100" t="s">
        <v>10</v>
      </c>
      <c r="D34" s="102" t="s">
        <v>5</v>
      </c>
      <c r="E34" s="224">
        <v>39.520000000000003</v>
      </c>
      <c r="F34" s="224"/>
      <c r="G34" s="55">
        <f t="shared" si="8"/>
        <v>0</v>
      </c>
      <c r="H34" s="120">
        <f t="shared" si="7"/>
        <v>0</v>
      </c>
      <c r="I34" s="121"/>
      <c r="J34" s="68"/>
      <c r="K34" s="70"/>
      <c r="L34" s="69"/>
      <c r="M34" s="70"/>
      <c r="N34" s="70"/>
      <c r="O34" s="70"/>
      <c r="P34" s="70"/>
      <c r="Q34" s="70"/>
      <c r="R34" s="73"/>
      <c r="S34" s="121"/>
      <c r="T34" s="121"/>
      <c r="U34" s="121"/>
    </row>
    <row r="35" spans="1:22" x14ac:dyDescent="0.2">
      <c r="A35" s="109">
        <v>100365</v>
      </c>
      <c r="B35" s="1" t="s">
        <v>91</v>
      </c>
      <c r="C35" s="100" t="s">
        <v>10</v>
      </c>
      <c r="D35" s="102" t="s">
        <v>5</v>
      </c>
      <c r="E35" s="224">
        <v>21.08</v>
      </c>
      <c r="F35" s="224"/>
      <c r="G35" s="55">
        <f t="shared" si="8"/>
        <v>0</v>
      </c>
      <c r="H35" s="120">
        <f t="shared" si="7"/>
        <v>0</v>
      </c>
      <c r="I35" s="121"/>
      <c r="J35" s="68"/>
      <c r="K35" s="70"/>
      <c r="L35" s="69"/>
      <c r="M35" s="70"/>
      <c r="N35" s="70"/>
      <c r="O35" s="70"/>
      <c r="P35" s="70"/>
      <c r="Q35" s="70"/>
      <c r="R35" s="73"/>
      <c r="S35" s="121"/>
      <c r="T35" s="121"/>
      <c r="U35" s="121"/>
    </row>
    <row r="36" spans="1:22" ht="13.5" thickBot="1" x14ac:dyDescent="0.25">
      <c r="A36" s="153">
        <v>100370</v>
      </c>
      <c r="B36" s="170" t="s">
        <v>92</v>
      </c>
      <c r="C36" s="155" t="s">
        <v>10</v>
      </c>
      <c r="D36" s="156" t="s">
        <v>5</v>
      </c>
      <c r="E36" s="226">
        <v>22.48</v>
      </c>
      <c r="F36" s="226"/>
      <c r="G36" s="157">
        <f t="shared" si="8"/>
        <v>0</v>
      </c>
      <c r="H36" s="172">
        <f t="shared" si="7"/>
        <v>0</v>
      </c>
      <c r="I36" s="121"/>
      <c r="J36" s="76"/>
      <c r="K36" s="75"/>
      <c r="L36" s="151"/>
      <c r="M36" s="75"/>
      <c r="N36" s="75"/>
      <c r="O36" s="75"/>
      <c r="P36" s="75"/>
      <c r="Q36" s="75"/>
      <c r="R36" s="77"/>
      <c r="S36" s="121"/>
      <c r="T36" s="121"/>
      <c r="U36" s="121"/>
    </row>
    <row r="37" spans="1:22" ht="13.5" thickBot="1" x14ac:dyDescent="0.25">
      <c r="A37" s="161" t="s">
        <v>124</v>
      </c>
      <c r="B37" s="162"/>
      <c r="C37" s="163"/>
      <c r="D37" s="163"/>
      <c r="E37" s="162"/>
      <c r="F37" s="162"/>
      <c r="G37" s="177"/>
      <c r="H37" s="163"/>
      <c r="I37" s="196"/>
      <c r="J37" s="164"/>
      <c r="K37" s="164"/>
      <c r="L37" s="164"/>
      <c r="M37" s="164"/>
      <c r="N37" s="164"/>
      <c r="O37" s="164"/>
      <c r="P37" s="164"/>
      <c r="Q37" s="164"/>
      <c r="R37" s="164"/>
      <c r="S37" s="145"/>
      <c r="T37" s="145"/>
      <c r="U37" s="145"/>
      <c r="V37" s="16"/>
    </row>
    <row r="38" spans="1:22" x14ac:dyDescent="0.2">
      <c r="A38" s="108">
        <v>100212</v>
      </c>
      <c r="B38" s="173" t="s">
        <v>14</v>
      </c>
      <c r="C38" s="101" t="s">
        <v>10</v>
      </c>
      <c r="D38" s="160" t="s">
        <v>5</v>
      </c>
      <c r="E38" s="258">
        <v>46.38</v>
      </c>
      <c r="F38" s="258"/>
      <c r="G38" s="54">
        <f t="shared" ref="G38:G53" si="9">SUM(H38*E38)</f>
        <v>0</v>
      </c>
      <c r="H38" s="176">
        <f t="shared" ref="H38:H44" si="10">SUM(I38:R38)</f>
        <v>0</v>
      </c>
      <c r="I38" s="199"/>
      <c r="J38" s="67"/>
      <c r="K38" s="65"/>
      <c r="L38" s="65"/>
      <c r="M38" s="148"/>
      <c r="N38" s="65"/>
      <c r="O38" s="148"/>
      <c r="P38" s="65"/>
      <c r="Q38" s="148"/>
      <c r="R38" s="66"/>
      <c r="S38" s="174"/>
      <c r="T38" s="88"/>
      <c r="U38" s="175"/>
      <c r="V38" s="16">
        <f t="shared" ref="V38:V53" si="11">SUM(S38:U38)*E38</f>
        <v>0</v>
      </c>
    </row>
    <row r="39" spans="1:22" x14ac:dyDescent="0.2">
      <c r="A39" s="109">
        <v>100219</v>
      </c>
      <c r="B39" s="2" t="s">
        <v>16</v>
      </c>
      <c r="C39" s="100" t="s">
        <v>10</v>
      </c>
      <c r="D39" s="102" t="s">
        <v>5</v>
      </c>
      <c r="E39" s="261">
        <v>45.12</v>
      </c>
      <c r="F39" s="261"/>
      <c r="G39" s="55">
        <f t="shared" si="9"/>
        <v>0</v>
      </c>
      <c r="H39" s="92">
        <f t="shared" si="10"/>
        <v>0</v>
      </c>
      <c r="I39" s="200"/>
      <c r="J39" s="68"/>
      <c r="K39" s="70"/>
      <c r="L39" s="70"/>
      <c r="M39" s="69"/>
      <c r="N39" s="69"/>
      <c r="O39" s="70"/>
      <c r="P39" s="69"/>
      <c r="Q39" s="70"/>
      <c r="R39" s="69"/>
      <c r="S39" s="174"/>
      <c r="T39" s="70"/>
      <c r="U39" s="73"/>
      <c r="V39" s="16">
        <f t="shared" si="11"/>
        <v>0</v>
      </c>
    </row>
    <row r="40" spans="1:22" x14ac:dyDescent="0.2">
      <c r="A40" s="109">
        <v>100220</v>
      </c>
      <c r="B40" s="2" t="s">
        <v>15</v>
      </c>
      <c r="C40" s="100" t="s">
        <v>10</v>
      </c>
      <c r="D40" s="102" t="s">
        <v>5</v>
      </c>
      <c r="E40" s="261">
        <v>42.39</v>
      </c>
      <c r="F40" s="261"/>
      <c r="G40" s="55">
        <f t="shared" si="9"/>
        <v>0</v>
      </c>
      <c r="H40" s="92">
        <f t="shared" si="10"/>
        <v>0</v>
      </c>
      <c r="I40" s="200"/>
      <c r="J40" s="68"/>
      <c r="K40" s="70"/>
      <c r="L40" s="70"/>
      <c r="M40" s="69"/>
      <c r="N40" s="69"/>
      <c r="O40" s="69"/>
      <c r="P40" s="69"/>
      <c r="Q40" s="69"/>
      <c r="R40" s="69"/>
      <c r="S40" s="84"/>
      <c r="T40" s="70"/>
      <c r="U40" s="83"/>
      <c r="V40" s="16">
        <f t="shared" si="11"/>
        <v>0</v>
      </c>
    </row>
    <row r="41" spans="1:22" x14ac:dyDescent="0.2">
      <c r="A41" s="109">
        <v>100224</v>
      </c>
      <c r="B41" s="2" t="s">
        <v>18</v>
      </c>
      <c r="C41" s="100" t="s">
        <v>10</v>
      </c>
      <c r="D41" s="102" t="s">
        <v>5</v>
      </c>
      <c r="E41" s="261">
        <v>50.39</v>
      </c>
      <c r="F41" s="261"/>
      <c r="G41" s="55">
        <f t="shared" si="9"/>
        <v>0</v>
      </c>
      <c r="H41" s="92">
        <f t="shared" si="10"/>
        <v>0</v>
      </c>
      <c r="I41" s="200"/>
      <c r="J41" s="68"/>
      <c r="K41" s="70"/>
      <c r="L41" s="70"/>
      <c r="M41" s="69"/>
      <c r="N41" s="70"/>
      <c r="O41" s="70"/>
      <c r="P41" s="69"/>
      <c r="Q41" s="70"/>
      <c r="R41" s="73"/>
      <c r="S41" s="84"/>
      <c r="T41" s="70"/>
      <c r="U41" s="73"/>
      <c r="V41" s="16">
        <f t="shared" si="11"/>
        <v>0</v>
      </c>
    </row>
    <row r="42" spans="1:22" x14ac:dyDescent="0.2">
      <c r="A42" s="109">
        <v>100225</v>
      </c>
      <c r="B42" s="2" t="s">
        <v>17</v>
      </c>
      <c r="C42" s="100" t="s">
        <v>10</v>
      </c>
      <c r="D42" s="102" t="s">
        <v>5</v>
      </c>
      <c r="E42" s="261">
        <v>47.12</v>
      </c>
      <c r="F42" s="261"/>
      <c r="G42" s="55">
        <f t="shared" si="9"/>
        <v>0</v>
      </c>
      <c r="H42" s="92">
        <f t="shared" si="10"/>
        <v>0</v>
      </c>
      <c r="I42" s="200"/>
      <c r="J42" s="68"/>
      <c r="K42" s="70"/>
      <c r="L42" s="70"/>
      <c r="M42" s="69"/>
      <c r="N42" s="69"/>
      <c r="O42" s="69"/>
      <c r="P42" s="69"/>
      <c r="Q42" s="69"/>
      <c r="R42" s="73"/>
      <c r="S42" s="84"/>
      <c r="T42" s="70"/>
      <c r="U42" s="73"/>
      <c r="V42" s="16">
        <f t="shared" si="11"/>
        <v>0</v>
      </c>
    </row>
    <row r="43" spans="1:22" x14ac:dyDescent="0.2">
      <c r="A43" s="109">
        <v>100241</v>
      </c>
      <c r="B43" s="2" t="s">
        <v>127</v>
      </c>
      <c r="C43" s="100" t="s">
        <v>103</v>
      </c>
      <c r="D43" s="102" t="s">
        <v>6</v>
      </c>
      <c r="E43" s="261">
        <v>44.09</v>
      </c>
      <c r="F43" s="261"/>
      <c r="G43" s="55">
        <f t="shared" si="9"/>
        <v>0</v>
      </c>
      <c r="H43" s="92">
        <f t="shared" si="10"/>
        <v>0</v>
      </c>
      <c r="I43" s="200"/>
      <c r="J43" s="68"/>
      <c r="K43" s="70"/>
      <c r="L43" s="70"/>
      <c r="M43" s="69"/>
      <c r="N43" s="70"/>
      <c r="O43" s="69"/>
      <c r="P43" s="70"/>
      <c r="Q43" s="69"/>
      <c r="R43" s="73"/>
      <c r="S43" s="84"/>
      <c r="T43" s="82"/>
      <c r="U43" s="73"/>
      <c r="V43" s="16">
        <f t="shared" si="11"/>
        <v>0</v>
      </c>
    </row>
    <row r="44" spans="1:22" x14ac:dyDescent="0.2">
      <c r="A44" s="109">
        <v>100256</v>
      </c>
      <c r="B44" s="2" t="s">
        <v>130</v>
      </c>
      <c r="C44" s="100" t="s">
        <v>109</v>
      </c>
      <c r="D44" s="102" t="s">
        <v>6</v>
      </c>
      <c r="E44" s="261">
        <v>48.99</v>
      </c>
      <c r="F44" s="261"/>
      <c r="G44" s="55">
        <f t="shared" si="9"/>
        <v>0</v>
      </c>
      <c r="H44" s="92">
        <f t="shared" si="10"/>
        <v>0</v>
      </c>
      <c r="I44" s="200"/>
      <c r="J44" s="68"/>
      <c r="K44" s="70"/>
      <c r="L44" s="70"/>
      <c r="M44" s="69"/>
      <c r="N44" s="70"/>
      <c r="O44" s="69"/>
      <c r="P44" s="70"/>
      <c r="Q44" s="69"/>
      <c r="R44" s="73"/>
      <c r="S44" s="84"/>
      <c r="T44" s="70"/>
      <c r="U44" s="73"/>
      <c r="V44" s="16">
        <f t="shared" si="11"/>
        <v>0</v>
      </c>
    </row>
    <row r="45" spans="1:22" x14ac:dyDescent="0.2">
      <c r="A45" s="110">
        <v>100261</v>
      </c>
      <c r="B45" s="3" t="s">
        <v>125</v>
      </c>
      <c r="C45" s="96" t="s">
        <v>109</v>
      </c>
      <c r="D45" s="96" t="s">
        <v>6</v>
      </c>
      <c r="E45" s="225">
        <v>46.78</v>
      </c>
      <c r="F45" s="225"/>
      <c r="G45" s="55">
        <f t="shared" si="9"/>
        <v>0</v>
      </c>
      <c r="H45" s="92">
        <f>SUM(I45:R45)</f>
        <v>0</v>
      </c>
      <c r="I45" s="200"/>
      <c r="J45" s="68"/>
      <c r="K45" s="70"/>
      <c r="L45" s="70"/>
      <c r="M45" s="69"/>
      <c r="N45" s="70"/>
      <c r="O45" s="70"/>
      <c r="P45" s="70"/>
      <c r="Q45" s="70"/>
      <c r="R45" s="69"/>
      <c r="S45" s="84"/>
      <c r="T45" s="70"/>
      <c r="U45" s="73"/>
      <c r="V45" s="16">
        <f t="shared" si="11"/>
        <v>0</v>
      </c>
    </row>
    <row r="46" spans="1:22" x14ac:dyDescent="0.2">
      <c r="A46" s="109">
        <v>100293</v>
      </c>
      <c r="B46" s="2" t="s">
        <v>126</v>
      </c>
      <c r="C46" s="100" t="s">
        <v>106</v>
      </c>
      <c r="D46" s="102" t="s">
        <v>5</v>
      </c>
      <c r="E46" s="261">
        <v>25.51</v>
      </c>
      <c r="F46" s="261"/>
      <c r="G46" s="55">
        <f t="shared" si="9"/>
        <v>0</v>
      </c>
      <c r="H46" s="92">
        <f t="shared" ref="H46" si="12">SUM(I46:R46)</f>
        <v>0</v>
      </c>
      <c r="I46" s="200"/>
      <c r="J46" s="68"/>
      <c r="K46" s="69"/>
      <c r="L46" s="70"/>
      <c r="M46" s="70"/>
      <c r="N46" s="70"/>
      <c r="O46" s="70"/>
      <c r="P46" s="70"/>
      <c r="Q46" s="70"/>
      <c r="R46" s="202"/>
      <c r="S46" s="68"/>
      <c r="T46" s="70"/>
      <c r="U46" s="73"/>
      <c r="V46" s="16">
        <f t="shared" si="11"/>
        <v>0</v>
      </c>
    </row>
    <row r="47" spans="1:22" x14ac:dyDescent="0.2">
      <c r="A47" s="109">
        <v>100299</v>
      </c>
      <c r="B47" s="2" t="s">
        <v>104</v>
      </c>
      <c r="C47" s="100" t="s">
        <v>105</v>
      </c>
      <c r="D47" s="102" t="s">
        <v>5</v>
      </c>
      <c r="E47" s="261">
        <v>77.599999999999994</v>
      </c>
      <c r="F47" s="261"/>
      <c r="G47" s="55">
        <f t="shared" si="9"/>
        <v>0</v>
      </c>
      <c r="H47" s="92">
        <f t="shared" ref="H47:H48" si="13">SUM(J47:R47)</f>
        <v>0</v>
      </c>
      <c r="I47" s="200"/>
      <c r="J47" s="68"/>
      <c r="K47" s="70"/>
      <c r="L47" s="70"/>
      <c r="M47" s="70"/>
      <c r="N47" s="69"/>
      <c r="O47" s="70"/>
      <c r="P47" s="70"/>
      <c r="Q47" s="70"/>
      <c r="R47" s="73"/>
      <c r="S47" s="68"/>
      <c r="T47" s="70"/>
      <c r="U47" s="73"/>
      <c r="V47" s="16">
        <f t="shared" si="11"/>
        <v>0</v>
      </c>
    </row>
    <row r="48" spans="1:22" x14ac:dyDescent="0.2">
      <c r="A48" s="109">
        <v>110361</v>
      </c>
      <c r="B48" s="2" t="s">
        <v>128</v>
      </c>
      <c r="C48" s="100" t="s">
        <v>109</v>
      </c>
      <c r="D48" s="102" t="s">
        <v>5</v>
      </c>
      <c r="E48" s="261">
        <v>18.510000000000002</v>
      </c>
      <c r="F48" s="261"/>
      <c r="G48" s="55">
        <f t="shared" si="9"/>
        <v>0</v>
      </c>
      <c r="H48" s="92">
        <f t="shared" si="13"/>
        <v>0</v>
      </c>
      <c r="I48" s="200"/>
      <c r="J48" s="149"/>
      <c r="K48" s="70"/>
      <c r="L48" s="69"/>
      <c r="M48" s="70"/>
      <c r="N48" s="70"/>
      <c r="O48" s="69"/>
      <c r="P48" s="70"/>
      <c r="Q48" s="70"/>
      <c r="R48" s="69"/>
      <c r="S48" s="68"/>
      <c r="T48" s="70"/>
      <c r="U48" s="73"/>
      <c r="V48" s="16">
        <f t="shared" si="11"/>
        <v>0</v>
      </c>
    </row>
    <row r="49" spans="1:22" x14ac:dyDescent="0.2">
      <c r="A49" s="109">
        <v>110541</v>
      </c>
      <c r="B49" s="2" t="s">
        <v>107</v>
      </c>
      <c r="C49" s="100" t="s">
        <v>10</v>
      </c>
      <c r="D49" s="102" t="s">
        <v>5</v>
      </c>
      <c r="E49" s="261">
        <v>25.03</v>
      </c>
      <c r="F49" s="261"/>
      <c r="G49" s="55">
        <f t="shared" si="9"/>
        <v>0</v>
      </c>
      <c r="H49" s="92">
        <f>SUM(J49:R49)</f>
        <v>0</v>
      </c>
      <c r="I49" s="200"/>
      <c r="J49" s="149"/>
      <c r="K49" s="70"/>
      <c r="L49" s="69"/>
      <c r="M49" s="70"/>
      <c r="N49" s="69"/>
      <c r="O49" s="70"/>
      <c r="P49" s="69"/>
      <c r="Q49" s="70"/>
      <c r="R49" s="69"/>
      <c r="S49" s="68"/>
      <c r="T49" s="70"/>
      <c r="U49" s="73"/>
      <c r="V49" s="16">
        <f t="shared" si="11"/>
        <v>0</v>
      </c>
    </row>
    <row r="50" spans="1:22" x14ac:dyDescent="0.2">
      <c r="A50" s="109">
        <v>110623</v>
      </c>
      <c r="B50" s="2" t="s">
        <v>94</v>
      </c>
      <c r="C50" s="100" t="s">
        <v>90</v>
      </c>
      <c r="D50" s="102" t="s">
        <v>6</v>
      </c>
      <c r="E50" s="261">
        <v>36.950000000000003</v>
      </c>
      <c r="F50" s="261"/>
      <c r="G50" s="55">
        <f t="shared" si="9"/>
        <v>0</v>
      </c>
      <c r="H50" s="92">
        <f t="shared" ref="H50:H51" si="14">SUM(J50:R50)</f>
        <v>0</v>
      </c>
      <c r="I50" s="200"/>
      <c r="J50" s="68"/>
      <c r="K50" s="69"/>
      <c r="L50" s="70"/>
      <c r="M50" s="70"/>
      <c r="N50" s="69"/>
      <c r="O50" s="70"/>
      <c r="P50" s="70"/>
      <c r="Q50" s="70"/>
      <c r="R50" s="73"/>
      <c r="S50" s="68"/>
      <c r="T50" s="70"/>
      <c r="U50" s="73"/>
      <c r="V50" s="16">
        <f t="shared" si="11"/>
        <v>0</v>
      </c>
    </row>
    <row r="51" spans="1:22" ht="12.75" customHeight="1" x14ac:dyDescent="0.2">
      <c r="A51" s="111">
        <v>110723</v>
      </c>
      <c r="B51" s="3" t="s">
        <v>131</v>
      </c>
      <c r="C51" s="96" t="s">
        <v>108</v>
      </c>
      <c r="D51" s="96" t="s">
        <v>5</v>
      </c>
      <c r="E51" s="225">
        <v>51.01</v>
      </c>
      <c r="F51" s="225"/>
      <c r="G51" s="55">
        <f t="shared" si="9"/>
        <v>0</v>
      </c>
      <c r="H51" s="92">
        <f t="shared" si="14"/>
        <v>0</v>
      </c>
      <c r="I51" s="200"/>
      <c r="J51" s="68"/>
      <c r="K51" s="70"/>
      <c r="L51" s="69"/>
      <c r="M51" s="71"/>
      <c r="N51" s="70"/>
      <c r="O51" s="70"/>
      <c r="P51" s="71"/>
      <c r="Q51" s="71"/>
      <c r="R51" s="202"/>
      <c r="S51" s="68"/>
      <c r="T51" s="70"/>
      <c r="U51" s="73"/>
      <c r="V51" s="16">
        <f t="shared" si="11"/>
        <v>0</v>
      </c>
    </row>
    <row r="52" spans="1:22" x14ac:dyDescent="0.2">
      <c r="A52" s="110">
        <v>110859</v>
      </c>
      <c r="B52" s="3" t="s">
        <v>129</v>
      </c>
      <c r="C52" s="96" t="s">
        <v>63</v>
      </c>
      <c r="D52" s="96" t="s">
        <v>6</v>
      </c>
      <c r="E52" s="225">
        <v>39.21</v>
      </c>
      <c r="F52" s="225"/>
      <c r="G52" s="55">
        <f t="shared" si="9"/>
        <v>0</v>
      </c>
      <c r="H52" s="92">
        <f>SUM(I52:R52)</f>
        <v>0</v>
      </c>
      <c r="I52" s="200"/>
      <c r="J52" s="68"/>
      <c r="K52" s="70"/>
      <c r="L52" s="70"/>
      <c r="M52" s="69"/>
      <c r="N52" s="70"/>
      <c r="O52" s="69"/>
      <c r="P52" s="71"/>
      <c r="Q52" s="69"/>
      <c r="R52" s="73"/>
      <c r="S52" s="84"/>
      <c r="T52" s="70"/>
      <c r="U52" s="73"/>
      <c r="V52" s="16">
        <f t="shared" si="11"/>
        <v>0</v>
      </c>
    </row>
    <row r="53" spans="1:22" ht="13.5" thickBot="1" x14ac:dyDescent="0.25">
      <c r="A53" s="153">
        <v>110860</v>
      </c>
      <c r="B53" s="170" t="s">
        <v>95</v>
      </c>
      <c r="C53" s="155" t="s">
        <v>101</v>
      </c>
      <c r="D53" s="156" t="s">
        <v>6</v>
      </c>
      <c r="E53" s="242">
        <v>46.04</v>
      </c>
      <c r="F53" s="242"/>
      <c r="G53" s="157">
        <f t="shared" si="9"/>
        <v>0</v>
      </c>
      <c r="H53" s="158">
        <f t="shared" ref="H53" si="15">SUM(I53:R53)</f>
        <v>0</v>
      </c>
      <c r="I53" s="201"/>
      <c r="J53" s="76"/>
      <c r="K53" s="75"/>
      <c r="L53" s="75"/>
      <c r="M53" s="151"/>
      <c r="N53" s="75"/>
      <c r="O53" s="75"/>
      <c r="P53" s="75"/>
      <c r="Q53" s="151"/>
      <c r="R53" s="77"/>
      <c r="S53" s="84"/>
      <c r="T53" s="70"/>
      <c r="U53" s="79"/>
      <c r="V53" s="16">
        <f t="shared" si="11"/>
        <v>0</v>
      </c>
    </row>
    <row r="54" spans="1:22" ht="13.5" thickBot="1" x14ac:dyDescent="0.25">
      <c r="A54" s="161" t="s">
        <v>11</v>
      </c>
      <c r="B54" s="162"/>
      <c r="C54" s="163"/>
      <c r="D54" s="163"/>
      <c r="E54" s="162"/>
      <c r="F54" s="162"/>
      <c r="G54" s="163"/>
      <c r="H54" s="163"/>
      <c r="I54" s="196"/>
      <c r="J54" s="164"/>
      <c r="K54" s="164"/>
      <c r="L54" s="164"/>
      <c r="M54" s="164"/>
      <c r="N54" s="164"/>
      <c r="O54" s="164"/>
      <c r="P54" s="164"/>
      <c r="Q54" s="164"/>
      <c r="R54" s="164"/>
      <c r="S54" s="145"/>
      <c r="T54" s="145"/>
      <c r="U54" s="145"/>
    </row>
    <row r="55" spans="1:22" x14ac:dyDescent="0.2">
      <c r="A55" s="165">
        <v>100003</v>
      </c>
      <c r="B55" s="159" t="s">
        <v>112</v>
      </c>
      <c r="C55" s="189" t="s">
        <v>50</v>
      </c>
      <c r="D55" s="101" t="s">
        <v>12</v>
      </c>
      <c r="E55" s="223">
        <v>70.849999999999994</v>
      </c>
      <c r="F55" s="223"/>
      <c r="G55" s="54">
        <f t="shared" ref="G55:G60" si="16">SUM(H55*E55)</f>
        <v>0</v>
      </c>
      <c r="H55" s="176">
        <f t="shared" ref="H55:H58" si="17">SUM(J55:R55)</f>
        <v>0</v>
      </c>
      <c r="I55" s="121"/>
      <c r="J55" s="146"/>
      <c r="K55" s="65"/>
      <c r="L55" s="65"/>
      <c r="M55" s="65"/>
      <c r="N55" s="65"/>
      <c r="O55" s="148"/>
      <c r="P55" s="65"/>
      <c r="Q55" s="65"/>
      <c r="R55" s="66"/>
      <c r="S55" s="121"/>
      <c r="T55" s="121"/>
      <c r="U55" s="121"/>
    </row>
    <row r="56" spans="1:22" x14ac:dyDescent="0.2">
      <c r="A56" s="112">
        <v>100018</v>
      </c>
      <c r="B56" s="1" t="s">
        <v>111</v>
      </c>
      <c r="C56" s="96" t="s">
        <v>50</v>
      </c>
      <c r="D56" s="100" t="s">
        <v>12</v>
      </c>
      <c r="E56" s="224">
        <v>74.739999999999995</v>
      </c>
      <c r="F56" s="224"/>
      <c r="G56" s="55">
        <f t="shared" si="16"/>
        <v>0</v>
      </c>
      <c r="H56" s="92">
        <f t="shared" si="17"/>
        <v>0</v>
      </c>
      <c r="I56" s="121"/>
      <c r="J56" s="87"/>
      <c r="K56" s="89"/>
      <c r="L56" s="88"/>
      <c r="M56" s="88"/>
      <c r="N56" s="69"/>
      <c r="O56" s="88"/>
      <c r="P56" s="88"/>
      <c r="Q56" s="69"/>
      <c r="R56" s="90"/>
      <c r="S56" s="121"/>
      <c r="T56" s="121"/>
      <c r="U56" s="121"/>
    </row>
    <row r="57" spans="1:22" x14ac:dyDescent="0.2">
      <c r="A57" s="112">
        <v>100021</v>
      </c>
      <c r="B57" s="2" t="s">
        <v>135</v>
      </c>
      <c r="C57" s="96" t="s">
        <v>51</v>
      </c>
      <c r="D57" s="100" t="s">
        <v>6</v>
      </c>
      <c r="E57" s="224">
        <v>66.8</v>
      </c>
      <c r="F57" s="224"/>
      <c r="G57" s="55">
        <f t="shared" si="16"/>
        <v>0</v>
      </c>
      <c r="H57" s="92">
        <f t="shared" si="17"/>
        <v>0</v>
      </c>
      <c r="I57" s="121"/>
      <c r="J57" s="87"/>
      <c r="K57" s="89"/>
      <c r="L57" s="88"/>
      <c r="M57" s="69"/>
      <c r="N57" s="88"/>
      <c r="O57" s="88"/>
      <c r="P57" s="69"/>
      <c r="Q57" s="88"/>
      <c r="R57" s="73"/>
      <c r="S57" s="121"/>
      <c r="T57" s="121"/>
      <c r="U57" s="121"/>
    </row>
    <row r="58" spans="1:22" ht="13.5" thickBot="1" x14ac:dyDescent="0.25">
      <c r="A58" s="169">
        <v>110396</v>
      </c>
      <c r="B58" s="154" t="s">
        <v>134</v>
      </c>
      <c r="C58" s="190" t="s">
        <v>13</v>
      </c>
      <c r="D58" s="155" t="s">
        <v>12</v>
      </c>
      <c r="E58" s="226">
        <v>65</v>
      </c>
      <c r="F58" s="226"/>
      <c r="G58" s="157">
        <f t="shared" si="16"/>
        <v>0</v>
      </c>
      <c r="H58" s="158">
        <f t="shared" si="17"/>
        <v>0</v>
      </c>
      <c r="I58" s="121"/>
      <c r="J58" s="76"/>
      <c r="K58" s="75"/>
      <c r="L58" s="151"/>
      <c r="M58" s="75"/>
      <c r="N58" s="69"/>
      <c r="O58" s="205"/>
      <c r="P58" s="69"/>
      <c r="Q58" s="75"/>
      <c r="R58" s="206"/>
      <c r="S58" s="121"/>
      <c r="T58" s="121"/>
      <c r="U58" s="121"/>
    </row>
    <row r="59" spans="1:22" ht="13.5" thickBot="1" x14ac:dyDescent="0.25">
      <c r="A59" s="161" t="s">
        <v>22</v>
      </c>
      <c r="B59" s="162"/>
      <c r="C59" s="163"/>
      <c r="D59" s="163"/>
      <c r="E59" s="162"/>
      <c r="F59" s="162"/>
      <c r="G59" s="191"/>
      <c r="H59" s="163"/>
      <c r="I59" s="196"/>
      <c r="J59" s="164"/>
      <c r="K59" s="164"/>
      <c r="L59" s="164"/>
      <c r="M59" s="164"/>
      <c r="N59" s="164"/>
      <c r="O59" s="164"/>
      <c r="P59" s="164"/>
      <c r="Q59" s="164"/>
      <c r="R59" s="164"/>
      <c r="S59" s="121"/>
      <c r="T59" s="121"/>
      <c r="U59" s="121"/>
      <c r="V59" s="16"/>
    </row>
    <row r="60" spans="1:22" ht="13.5" thickBot="1" x14ac:dyDescent="0.25">
      <c r="A60" s="178">
        <v>110393</v>
      </c>
      <c r="B60" s="192" t="s">
        <v>133</v>
      </c>
      <c r="C60" s="180" t="s">
        <v>46</v>
      </c>
      <c r="D60" s="193" t="s">
        <v>6</v>
      </c>
      <c r="E60" s="254">
        <v>12.57</v>
      </c>
      <c r="F60" s="255"/>
      <c r="G60" s="181">
        <f t="shared" si="16"/>
        <v>0</v>
      </c>
      <c r="H60" s="194">
        <f t="shared" ref="H60" si="18">SUM(J60:R60)</f>
        <v>0</v>
      </c>
      <c r="I60" s="121"/>
      <c r="J60" s="122"/>
      <c r="K60" s="197"/>
      <c r="L60" s="123"/>
      <c r="M60" s="123"/>
      <c r="N60" s="123"/>
      <c r="O60" s="123"/>
      <c r="P60" s="123"/>
      <c r="Q60" s="123"/>
      <c r="R60" s="124"/>
      <c r="S60" s="121"/>
      <c r="T60" s="121"/>
      <c r="U60" s="121"/>
    </row>
    <row r="61" spans="1:22" ht="13.5" thickBot="1" x14ac:dyDescent="0.25">
      <c r="A61" s="167" t="s">
        <v>65</v>
      </c>
      <c r="B61" s="162"/>
      <c r="C61" s="163"/>
      <c r="D61" s="163"/>
      <c r="E61" s="162"/>
      <c r="F61" s="162"/>
      <c r="G61" s="191"/>
      <c r="H61" s="163"/>
      <c r="I61" s="196"/>
      <c r="J61" s="164"/>
      <c r="K61" s="164"/>
      <c r="L61" s="164"/>
      <c r="M61" s="164"/>
      <c r="N61" s="164"/>
      <c r="O61" s="164"/>
      <c r="P61" s="164"/>
      <c r="Q61" s="164"/>
      <c r="R61" s="164"/>
      <c r="S61" s="121"/>
      <c r="T61" s="121"/>
      <c r="U61" s="121"/>
      <c r="V61" s="16"/>
    </row>
    <row r="62" spans="1:22" x14ac:dyDescent="0.2">
      <c r="A62" s="108">
        <v>101031</v>
      </c>
      <c r="B62" s="173" t="s">
        <v>21</v>
      </c>
      <c r="C62" s="101" t="s">
        <v>53</v>
      </c>
      <c r="D62" s="103" t="s">
        <v>5</v>
      </c>
      <c r="E62" s="258">
        <v>22.64</v>
      </c>
      <c r="F62" s="258"/>
      <c r="G62" s="54">
        <f t="shared" ref="G62" si="19">SUM(H62*E62)</f>
        <v>0</v>
      </c>
      <c r="H62" s="176">
        <f t="shared" ref="H62" si="20">SUM(J62:R62)</f>
        <v>0</v>
      </c>
      <c r="I62" s="121"/>
      <c r="J62" s="67"/>
      <c r="K62" s="65"/>
      <c r="L62" s="65"/>
      <c r="M62" s="148"/>
      <c r="N62" s="65"/>
      <c r="O62" s="65"/>
      <c r="P62" s="65"/>
      <c r="Q62" s="65"/>
      <c r="R62" s="66"/>
      <c r="S62" s="121"/>
      <c r="T62" s="121"/>
      <c r="U62" s="121"/>
    </row>
    <row r="63" spans="1:22" x14ac:dyDescent="0.2">
      <c r="A63" s="108">
        <v>110504</v>
      </c>
      <c r="B63" s="91" t="s">
        <v>19</v>
      </c>
      <c r="C63" s="101" t="s">
        <v>52</v>
      </c>
      <c r="D63" s="103" t="s">
        <v>5</v>
      </c>
      <c r="E63" s="256">
        <v>56</v>
      </c>
      <c r="F63" s="257"/>
      <c r="G63" s="54">
        <f t="shared" ref="G63" si="21">SUM(H63*E63)</f>
        <v>0</v>
      </c>
      <c r="H63" s="176">
        <f t="shared" ref="H63" si="22">SUM(J63:R63)</f>
        <v>0</v>
      </c>
      <c r="I63" s="121"/>
      <c r="J63" s="87"/>
      <c r="K63" s="88"/>
      <c r="L63" s="89"/>
      <c r="M63" s="88"/>
      <c r="N63" s="88"/>
      <c r="O63" s="88"/>
      <c r="P63" s="88"/>
      <c r="Q63" s="88"/>
      <c r="R63" s="90"/>
      <c r="S63" s="121"/>
      <c r="T63" s="121"/>
      <c r="U63" s="121"/>
    </row>
    <row r="64" spans="1:22" ht="13.5" thickBot="1" x14ac:dyDescent="0.25">
      <c r="A64" s="153">
        <v>110506</v>
      </c>
      <c r="B64" s="154" t="s">
        <v>20</v>
      </c>
      <c r="C64" s="155" t="s">
        <v>52</v>
      </c>
      <c r="D64" s="195" t="s">
        <v>5</v>
      </c>
      <c r="E64" s="259">
        <v>55.5</v>
      </c>
      <c r="F64" s="260"/>
      <c r="G64" s="157">
        <f t="shared" ref="G64" si="23">SUM(H64*E64)</f>
        <v>0</v>
      </c>
      <c r="H64" s="158">
        <f t="shared" ref="H64" si="24">SUM(J64:R64)</f>
        <v>0</v>
      </c>
      <c r="I64" s="121"/>
      <c r="J64" s="76"/>
      <c r="K64" s="75"/>
      <c r="L64" s="75"/>
      <c r="M64" s="151"/>
      <c r="N64" s="75"/>
      <c r="O64" s="75"/>
      <c r="P64" s="75"/>
      <c r="Q64" s="75"/>
      <c r="R64" s="77"/>
      <c r="S64" s="121"/>
      <c r="T64" s="121"/>
      <c r="U64" s="121"/>
    </row>
    <row r="65" spans="1:22" ht="13.5" thickBot="1" x14ac:dyDescent="0.25">
      <c r="A65" s="161" t="s">
        <v>66</v>
      </c>
      <c r="B65" s="162"/>
      <c r="C65" s="163"/>
      <c r="D65" s="163"/>
      <c r="E65" s="162"/>
      <c r="F65" s="162"/>
      <c r="G65" s="191"/>
      <c r="H65" s="163"/>
      <c r="I65" s="196"/>
      <c r="J65" s="164"/>
      <c r="K65" s="164"/>
      <c r="L65" s="164"/>
      <c r="M65" s="164"/>
      <c r="N65" s="164"/>
      <c r="O65" s="164"/>
      <c r="P65" s="164"/>
      <c r="Q65" s="164"/>
      <c r="R65" s="164"/>
      <c r="S65" s="121"/>
      <c r="T65" s="121"/>
      <c r="U65" s="121"/>
      <c r="V65" s="16"/>
    </row>
    <row r="66" spans="1:22" ht="13.5" thickBot="1" x14ac:dyDescent="0.25">
      <c r="A66" s="108">
        <v>100396</v>
      </c>
      <c r="B66" s="173" t="s">
        <v>8</v>
      </c>
      <c r="C66" s="189" t="s">
        <v>50</v>
      </c>
      <c r="D66" s="166" t="s">
        <v>5</v>
      </c>
      <c r="E66" s="223">
        <v>41.03</v>
      </c>
      <c r="F66" s="223"/>
      <c r="G66" s="54">
        <f>SUM(H66*E66)</f>
        <v>0</v>
      </c>
      <c r="H66" s="176">
        <f>SUM(J66:R66)</f>
        <v>0</v>
      </c>
      <c r="I66" s="121"/>
      <c r="J66" s="122"/>
      <c r="K66" s="197"/>
      <c r="L66" s="123"/>
      <c r="M66" s="123"/>
      <c r="N66" s="123"/>
      <c r="O66" s="123"/>
      <c r="P66" s="198"/>
      <c r="Q66" s="123"/>
      <c r="R66" s="124"/>
      <c r="S66" s="121"/>
      <c r="T66" s="121"/>
      <c r="U66" s="121"/>
    </row>
    <row r="67" spans="1:22" ht="12.75" customHeight="1" x14ac:dyDescent="0.2">
      <c r="A67" s="248" t="s">
        <v>31</v>
      </c>
      <c r="B67" s="249"/>
      <c r="C67" s="249"/>
      <c r="D67" s="249"/>
      <c r="E67" s="249"/>
      <c r="F67" s="249"/>
      <c r="G67" s="246">
        <f>SUM(G5:G66)</f>
        <v>0</v>
      </c>
      <c r="H67" s="138">
        <f>SUM(H5:H66)</f>
        <v>0</v>
      </c>
      <c r="I67" s="133"/>
      <c r="J67" s="127"/>
      <c r="K67" s="127"/>
      <c r="L67" s="127"/>
      <c r="M67" s="127"/>
      <c r="N67" s="127"/>
      <c r="O67" s="127"/>
      <c r="P67" s="127"/>
      <c r="Q67" s="127"/>
      <c r="R67" s="127"/>
      <c r="S67" s="26"/>
      <c r="T67" s="26"/>
      <c r="U67" s="27"/>
      <c r="V67" s="144">
        <f>SUM(V4:V66)</f>
        <v>0</v>
      </c>
    </row>
    <row r="68" spans="1:22" ht="9" customHeight="1" thickBot="1" x14ac:dyDescent="0.25">
      <c r="A68" s="250"/>
      <c r="B68" s="251"/>
      <c r="C68" s="251"/>
      <c r="D68" s="251"/>
      <c r="E68" s="251"/>
      <c r="F68" s="251"/>
      <c r="G68" s="247"/>
      <c r="H68" s="139" t="s">
        <v>42</v>
      </c>
      <c r="I68" s="133"/>
      <c r="J68" s="127"/>
      <c r="K68" s="127"/>
      <c r="L68" s="127"/>
      <c r="M68" s="127"/>
      <c r="N68" s="127"/>
      <c r="O68" s="127"/>
      <c r="P68" s="127"/>
      <c r="Q68" s="127"/>
      <c r="R68" s="127"/>
      <c r="S68" s="129"/>
      <c r="T68" s="129"/>
      <c r="U68" s="25"/>
    </row>
    <row r="69" spans="1:22" ht="15.75" customHeight="1" thickBot="1" x14ac:dyDescent="0.25">
      <c r="A69" s="230" t="s">
        <v>34</v>
      </c>
      <c r="B69" s="231"/>
      <c r="C69" s="231"/>
      <c r="D69" s="231"/>
      <c r="E69" s="231"/>
      <c r="F69" s="44"/>
      <c r="G69" s="56">
        <v>0</v>
      </c>
      <c r="H69" s="47"/>
      <c r="I69" s="134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28"/>
    </row>
    <row r="70" spans="1:22" ht="15.75" customHeight="1" thickBot="1" x14ac:dyDescent="0.25">
      <c r="A70" s="252" t="s">
        <v>36</v>
      </c>
      <c r="B70" s="253"/>
      <c r="C70" s="253"/>
      <c r="D70" s="253"/>
      <c r="E70" s="253"/>
      <c r="F70" s="253"/>
      <c r="G70" s="57">
        <f>G69-G67</f>
        <v>0</v>
      </c>
      <c r="H70" s="47"/>
      <c r="I70" s="134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28"/>
    </row>
    <row r="71" spans="1:22" ht="28.5" customHeight="1" thickBot="1" x14ac:dyDescent="0.25">
      <c r="A71" s="238" t="s">
        <v>43</v>
      </c>
      <c r="B71" s="239"/>
      <c r="C71" s="239"/>
      <c r="D71" s="239"/>
      <c r="E71" s="239"/>
      <c r="F71" s="44"/>
      <c r="G71" s="58">
        <v>0</v>
      </c>
      <c r="H71" s="48"/>
      <c r="I71" s="135"/>
      <c r="J71" s="131"/>
      <c r="K71" s="131"/>
      <c r="L71" s="131"/>
      <c r="M71" s="131"/>
      <c r="N71" s="130"/>
      <c r="O71" s="130"/>
      <c r="P71" s="130"/>
      <c r="Q71" s="130"/>
      <c r="R71" s="130"/>
      <c r="S71" s="130"/>
      <c r="T71" s="130"/>
      <c r="U71" s="28"/>
    </row>
    <row r="72" spans="1:22" ht="15.75" customHeight="1" x14ac:dyDescent="0.2">
      <c r="A72" s="243" t="s">
        <v>41</v>
      </c>
      <c r="B72" s="244"/>
      <c r="C72" s="244"/>
      <c r="D72" s="244"/>
      <c r="E72" s="244"/>
      <c r="F72" s="245"/>
      <c r="G72" s="59">
        <f>G69-(G67+I69+G71)</f>
        <v>0</v>
      </c>
      <c r="H72" s="47"/>
      <c r="I72" s="136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28"/>
    </row>
    <row r="73" spans="1:22" ht="6" customHeight="1" x14ac:dyDescent="0.2">
      <c r="A73" s="97"/>
      <c r="B73" s="113"/>
      <c r="C73" s="98"/>
      <c r="D73" s="98"/>
      <c r="E73" s="32"/>
      <c r="F73" s="32"/>
      <c r="G73" s="60"/>
      <c r="H73" s="47"/>
      <c r="I73" s="136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28"/>
    </row>
    <row r="74" spans="1:22" ht="17.25" customHeight="1" thickBot="1" x14ac:dyDescent="0.25">
      <c r="A74" s="228" t="s">
        <v>102</v>
      </c>
      <c r="B74" s="229"/>
      <c r="C74" s="229"/>
      <c r="D74" s="229"/>
      <c r="E74" s="229"/>
      <c r="F74" s="43"/>
      <c r="G74" s="61">
        <f>V67</f>
        <v>0</v>
      </c>
      <c r="H74" s="49"/>
      <c r="I74" s="137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29"/>
    </row>
    <row r="75" spans="1:22" x14ac:dyDescent="0.2">
      <c r="A75" s="50"/>
      <c r="B75" s="114"/>
      <c r="C75" s="50"/>
      <c r="D75" s="50"/>
      <c r="E75" s="6"/>
      <c r="F75" s="6"/>
      <c r="G75" s="50"/>
      <c r="H75" s="50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22" x14ac:dyDescent="0.2">
      <c r="A76" s="50"/>
      <c r="B76" s="114"/>
      <c r="C76" s="50"/>
      <c r="D76" s="50"/>
      <c r="E76" s="6"/>
      <c r="F76" s="6"/>
      <c r="G76" s="50"/>
      <c r="H76" s="50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22" x14ac:dyDescent="0.2">
      <c r="A77" s="50"/>
      <c r="B77" s="114"/>
      <c r="C77" s="50"/>
      <c r="D77" s="50"/>
      <c r="E77" s="6"/>
      <c r="F77" s="6"/>
      <c r="G77" s="50"/>
      <c r="H77" s="50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22" x14ac:dyDescent="0.2">
      <c r="A78" s="50"/>
      <c r="B78" s="114"/>
      <c r="C78" s="50"/>
      <c r="D78" s="50"/>
      <c r="E78" s="6"/>
      <c r="F78" s="6"/>
      <c r="G78" s="50"/>
      <c r="H78" s="50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22" x14ac:dyDescent="0.2">
      <c r="A79" s="50"/>
      <c r="B79" s="114"/>
      <c r="C79" s="50"/>
      <c r="D79" s="50"/>
      <c r="E79" s="6"/>
      <c r="F79" s="6"/>
      <c r="G79" s="50"/>
      <c r="H79" s="50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22" x14ac:dyDescent="0.2">
      <c r="A80" s="50"/>
      <c r="B80" s="114"/>
      <c r="C80" s="50"/>
      <c r="D80" s="50"/>
      <c r="E80" s="6"/>
      <c r="F80" s="6"/>
      <c r="G80" s="50"/>
      <c r="H80" s="50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x14ac:dyDescent="0.2">
      <c r="A81" s="50"/>
      <c r="B81" s="114"/>
      <c r="C81" s="50"/>
      <c r="D81" s="50"/>
      <c r="E81" s="6"/>
      <c r="F81" s="6"/>
      <c r="G81" s="50"/>
      <c r="H81" s="50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x14ac:dyDescent="0.2">
      <c r="A82" s="50"/>
      <c r="B82" s="114"/>
      <c r="C82" s="50"/>
      <c r="D82" s="50"/>
      <c r="E82" s="6"/>
      <c r="F82" s="6"/>
      <c r="G82" s="50"/>
      <c r="H82" s="50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x14ac:dyDescent="0.2">
      <c r="A83" s="63"/>
      <c r="B83" s="115"/>
      <c r="C83" s="63"/>
      <c r="D83" s="104"/>
      <c r="E83" s="8"/>
      <c r="F83" s="8"/>
      <c r="G83" s="62"/>
      <c r="H83" s="51"/>
      <c r="I83" s="9"/>
      <c r="J83" s="9"/>
      <c r="K83" s="10"/>
      <c r="L83" s="10"/>
      <c r="M83" s="10"/>
      <c r="N83" s="10"/>
      <c r="O83" s="10"/>
      <c r="P83" s="10"/>
      <c r="Q83" s="11"/>
      <c r="R83" s="10"/>
    </row>
    <row r="84" spans="1:18" x14ac:dyDescent="0.2">
      <c r="A84" s="63"/>
      <c r="B84" s="115"/>
      <c r="C84" s="63"/>
      <c r="D84" s="104"/>
      <c r="E84" s="8"/>
      <c r="F84" s="8"/>
      <c r="G84" s="62"/>
      <c r="H84" s="51"/>
      <c r="I84" s="9"/>
      <c r="J84" s="9"/>
      <c r="K84" s="10"/>
      <c r="L84" s="10"/>
      <c r="M84" s="10"/>
      <c r="N84" s="11"/>
      <c r="O84" s="10"/>
      <c r="P84" s="10"/>
      <c r="Q84" s="10"/>
      <c r="R84" s="10"/>
    </row>
    <row r="85" spans="1:18" x14ac:dyDescent="0.2">
      <c r="A85" s="63"/>
      <c r="B85" s="115"/>
      <c r="C85" s="63"/>
      <c r="D85" s="104"/>
      <c r="E85" s="8"/>
      <c r="F85" s="8"/>
      <c r="G85" s="62"/>
      <c r="H85" s="51"/>
      <c r="I85" s="9"/>
      <c r="J85" s="9"/>
      <c r="K85" s="10"/>
      <c r="L85" s="10"/>
      <c r="M85" s="10"/>
      <c r="N85" s="11"/>
      <c r="O85" s="10"/>
      <c r="P85" s="10"/>
      <c r="Q85" s="10"/>
      <c r="R85" s="10"/>
    </row>
    <row r="86" spans="1:18" x14ac:dyDescent="0.2">
      <c r="A86" s="63"/>
      <c r="B86" s="115"/>
      <c r="C86" s="63"/>
      <c r="D86" s="104"/>
      <c r="E86" s="8"/>
      <c r="F86" s="8"/>
      <c r="G86" s="62"/>
      <c r="H86" s="51"/>
      <c r="I86" s="9"/>
      <c r="J86" s="9"/>
      <c r="K86" s="10"/>
      <c r="L86" s="10"/>
      <c r="M86" s="11"/>
      <c r="N86" s="10"/>
      <c r="O86" s="10"/>
      <c r="P86" s="10"/>
      <c r="Q86" s="10"/>
      <c r="R86" s="10"/>
    </row>
    <row r="87" spans="1:18" x14ac:dyDescent="0.2">
      <c r="A87" s="63"/>
      <c r="B87" s="115"/>
      <c r="C87" s="63"/>
      <c r="D87" s="104"/>
      <c r="E87" s="8"/>
      <c r="F87" s="8"/>
      <c r="G87" s="62"/>
      <c r="H87" s="51"/>
      <c r="I87" s="9"/>
      <c r="J87" s="9"/>
      <c r="K87" s="10"/>
      <c r="L87" s="10"/>
      <c r="M87" s="10"/>
      <c r="N87" s="11"/>
      <c r="O87" s="10"/>
      <c r="P87" s="10"/>
      <c r="Q87" s="11"/>
      <c r="R87" s="10"/>
    </row>
    <row r="88" spans="1:18" x14ac:dyDescent="0.2">
      <c r="A88" s="63"/>
      <c r="B88" s="115"/>
      <c r="C88" s="63"/>
      <c r="D88" s="104"/>
      <c r="E88" s="8"/>
      <c r="F88" s="8"/>
      <c r="G88" s="62"/>
      <c r="H88" s="51"/>
      <c r="I88" s="9"/>
      <c r="J88" s="9"/>
      <c r="K88" s="10"/>
      <c r="L88" s="10"/>
      <c r="M88" s="10"/>
      <c r="N88" s="10"/>
      <c r="O88" s="10"/>
      <c r="P88" s="10"/>
      <c r="Q88" s="11"/>
      <c r="R88" s="10"/>
    </row>
    <row r="89" spans="1:18" x14ac:dyDescent="0.2">
      <c r="A89" s="63"/>
      <c r="B89" s="115"/>
      <c r="C89" s="63"/>
      <c r="D89" s="104"/>
      <c r="E89" s="8"/>
      <c r="F89" s="8"/>
      <c r="G89" s="62"/>
      <c r="H89" s="51"/>
      <c r="I89" s="9"/>
      <c r="J89" s="9"/>
      <c r="K89" s="10"/>
      <c r="L89" s="10"/>
      <c r="M89" s="10"/>
      <c r="N89" s="10"/>
      <c r="O89" s="10"/>
      <c r="P89" s="10"/>
      <c r="Q89" s="10"/>
      <c r="R89" s="10"/>
    </row>
    <row r="90" spans="1:18" x14ac:dyDescent="0.2">
      <c r="A90" s="63"/>
      <c r="B90" s="115"/>
      <c r="C90" s="63"/>
      <c r="D90" s="104"/>
      <c r="E90" s="8"/>
      <c r="F90" s="8"/>
      <c r="G90" s="62"/>
      <c r="H90" s="51"/>
      <c r="I90" s="9"/>
      <c r="J90" s="9"/>
      <c r="K90" s="10"/>
      <c r="L90" s="10"/>
      <c r="M90" s="10"/>
      <c r="N90" s="10"/>
      <c r="O90" s="10"/>
      <c r="P90" s="10"/>
      <c r="Q90" s="11"/>
      <c r="R90" s="10"/>
    </row>
    <row r="91" spans="1:18" x14ac:dyDescent="0.2">
      <c r="A91" s="63"/>
      <c r="B91" s="115"/>
      <c r="C91" s="63"/>
      <c r="D91" s="104"/>
      <c r="E91" s="8"/>
      <c r="F91" s="8"/>
      <c r="G91" s="62"/>
      <c r="H91" s="51"/>
      <c r="I91" s="9"/>
      <c r="J91" s="9"/>
      <c r="K91" s="10"/>
      <c r="L91" s="10"/>
      <c r="M91" s="10"/>
      <c r="N91" s="11"/>
      <c r="O91" s="10"/>
      <c r="P91" s="10"/>
      <c r="Q91" s="11"/>
      <c r="R91" s="10"/>
    </row>
    <row r="92" spans="1:18" x14ac:dyDescent="0.2">
      <c r="A92" s="63"/>
      <c r="B92" s="115"/>
      <c r="C92" s="63"/>
      <c r="D92" s="104"/>
      <c r="E92" s="8"/>
      <c r="F92" s="8"/>
      <c r="G92" s="62"/>
      <c r="H92" s="51"/>
      <c r="I92" s="9"/>
      <c r="J92" s="9"/>
      <c r="K92" s="10"/>
      <c r="L92" s="10"/>
      <c r="M92" s="10"/>
      <c r="N92" s="10"/>
      <c r="O92" s="10"/>
      <c r="P92" s="10"/>
      <c r="Q92" s="11"/>
      <c r="R92" s="10"/>
    </row>
    <row r="93" spans="1:18" x14ac:dyDescent="0.2">
      <c r="A93" s="63"/>
      <c r="B93" s="115"/>
      <c r="C93" s="63"/>
      <c r="D93" s="104"/>
      <c r="E93" s="8"/>
      <c r="F93" s="8"/>
      <c r="G93" s="62"/>
      <c r="H93" s="51"/>
      <c r="I93" s="9"/>
      <c r="J93" s="9"/>
      <c r="K93" s="10"/>
      <c r="L93" s="10"/>
      <c r="M93" s="10"/>
      <c r="N93" s="10"/>
      <c r="O93" s="10"/>
      <c r="P93" s="10"/>
      <c r="Q93" s="10"/>
      <c r="R93" s="10"/>
    </row>
    <row r="94" spans="1:18" x14ac:dyDescent="0.2">
      <c r="A94" s="63"/>
      <c r="B94" s="115"/>
      <c r="C94" s="63"/>
      <c r="D94" s="104"/>
      <c r="E94" s="8"/>
      <c r="F94" s="8"/>
      <c r="G94" s="62"/>
      <c r="H94" s="51"/>
      <c r="I94" s="9"/>
      <c r="J94" s="9"/>
      <c r="K94" s="10"/>
      <c r="L94" s="10"/>
      <c r="M94" s="10"/>
      <c r="N94" s="10"/>
      <c r="O94" s="11"/>
      <c r="P94" s="10"/>
      <c r="Q94" s="11"/>
      <c r="R94" s="10"/>
    </row>
    <row r="95" spans="1:18" x14ac:dyDescent="0.2">
      <c r="A95" s="63"/>
      <c r="B95" s="115"/>
      <c r="C95" s="63"/>
      <c r="D95" s="104"/>
      <c r="E95" s="8"/>
      <c r="F95" s="8"/>
      <c r="G95" s="62"/>
      <c r="H95" s="51"/>
      <c r="I95" s="9"/>
      <c r="J95" s="9"/>
      <c r="K95" s="10"/>
      <c r="L95" s="10"/>
      <c r="M95" s="10"/>
      <c r="N95" s="10"/>
      <c r="O95" s="10"/>
      <c r="P95" s="10"/>
      <c r="Q95" s="11"/>
      <c r="R95" s="10"/>
    </row>
    <row r="96" spans="1:18" x14ac:dyDescent="0.2">
      <c r="A96" s="63"/>
      <c r="B96" s="115"/>
      <c r="C96" s="63"/>
      <c r="D96" s="104"/>
      <c r="E96" s="8"/>
      <c r="F96" s="8"/>
      <c r="G96" s="62"/>
      <c r="H96" s="51"/>
      <c r="I96" s="9"/>
      <c r="J96" s="9"/>
      <c r="K96" s="10"/>
      <c r="L96" s="10"/>
      <c r="M96" s="10"/>
      <c r="N96" s="10"/>
      <c r="O96" s="10"/>
      <c r="P96" s="10"/>
      <c r="Q96" s="10"/>
      <c r="R96" s="10"/>
    </row>
    <row r="97" spans="1:18" x14ac:dyDescent="0.2">
      <c r="A97" s="63"/>
      <c r="B97" s="115"/>
      <c r="C97" s="63"/>
      <c r="D97" s="104"/>
      <c r="E97" s="8"/>
      <c r="F97" s="8"/>
      <c r="G97" s="62"/>
      <c r="H97" s="51"/>
      <c r="I97" s="9"/>
      <c r="J97" s="9"/>
      <c r="K97" s="10"/>
      <c r="L97" s="10"/>
      <c r="M97" s="10"/>
      <c r="N97" s="10"/>
      <c r="O97" s="10"/>
      <c r="P97" s="10"/>
      <c r="Q97" s="10"/>
      <c r="R97" s="10"/>
    </row>
    <row r="98" spans="1:18" x14ac:dyDescent="0.2">
      <c r="A98" s="63"/>
      <c r="B98" s="115"/>
      <c r="C98" s="63"/>
      <c r="D98" s="104"/>
      <c r="E98" s="8"/>
      <c r="F98" s="8"/>
      <c r="G98" s="62"/>
      <c r="H98" s="51"/>
      <c r="I98" s="9"/>
      <c r="J98" s="9"/>
      <c r="K98" s="10"/>
      <c r="L98" s="10"/>
      <c r="M98" s="10"/>
      <c r="N98" s="10"/>
      <c r="O98" s="10"/>
      <c r="P98" s="10"/>
      <c r="Q98" s="10"/>
      <c r="R98" s="11"/>
    </row>
    <row r="99" spans="1:18" x14ac:dyDescent="0.2">
      <c r="A99" s="63"/>
      <c r="B99" s="115"/>
      <c r="C99" s="63"/>
      <c r="D99" s="104"/>
      <c r="E99" s="8"/>
      <c r="F99" s="8"/>
      <c r="G99" s="62"/>
      <c r="H99" s="51"/>
      <c r="I99" s="9"/>
      <c r="J99" s="9"/>
      <c r="K99" s="10"/>
      <c r="L99" s="10"/>
      <c r="M99" s="10"/>
      <c r="N99" s="10"/>
      <c r="O99" s="10"/>
      <c r="P99" s="10"/>
      <c r="Q99" s="10"/>
      <c r="R99" s="10"/>
    </row>
    <row r="100" spans="1:18" x14ac:dyDescent="0.2">
      <c r="A100" s="63"/>
      <c r="B100" s="115"/>
      <c r="C100" s="63"/>
      <c r="D100" s="104"/>
      <c r="E100" s="8"/>
      <c r="F100" s="8"/>
      <c r="G100" s="62"/>
      <c r="H100" s="51"/>
      <c r="I100" s="9"/>
      <c r="J100" s="9"/>
      <c r="K100" s="10"/>
      <c r="L100" s="10"/>
      <c r="M100" s="10"/>
      <c r="N100" s="10"/>
      <c r="O100" s="10"/>
      <c r="P100" s="10"/>
      <c r="Q100" s="10"/>
      <c r="R100" s="10"/>
    </row>
    <row r="101" spans="1:18" x14ac:dyDescent="0.2">
      <c r="A101" s="63"/>
      <c r="B101" s="115"/>
      <c r="C101" s="63"/>
      <c r="D101" s="104"/>
      <c r="E101" s="8"/>
      <c r="F101" s="8"/>
      <c r="G101" s="62"/>
      <c r="H101" s="51"/>
      <c r="I101" s="9"/>
      <c r="J101" s="9"/>
      <c r="K101" s="10"/>
      <c r="L101" s="10"/>
      <c r="M101" s="10"/>
      <c r="N101" s="10"/>
      <c r="O101" s="10"/>
      <c r="P101" s="10"/>
      <c r="Q101" s="11"/>
      <c r="R101" s="10"/>
    </row>
    <row r="102" spans="1:18" x14ac:dyDescent="0.2">
      <c r="A102" s="63"/>
      <c r="B102" s="115"/>
      <c r="C102" s="63"/>
      <c r="D102" s="104"/>
      <c r="E102" s="8"/>
      <c r="F102" s="8"/>
      <c r="G102" s="62"/>
      <c r="H102" s="51"/>
      <c r="I102" s="9"/>
      <c r="J102" s="9"/>
      <c r="K102" s="10"/>
      <c r="L102" s="10"/>
      <c r="M102" s="10"/>
      <c r="N102" s="10"/>
      <c r="O102" s="10"/>
      <c r="P102" s="10"/>
      <c r="Q102" s="11"/>
      <c r="R102" s="10"/>
    </row>
    <row r="103" spans="1:18" x14ac:dyDescent="0.2">
      <c r="A103" s="63"/>
      <c r="B103" s="115"/>
      <c r="C103" s="63"/>
      <c r="D103" s="104"/>
      <c r="E103" s="8"/>
      <c r="F103" s="8"/>
      <c r="G103" s="62"/>
      <c r="H103" s="51"/>
      <c r="I103" s="9"/>
      <c r="J103" s="9"/>
      <c r="K103" s="10"/>
      <c r="L103" s="10"/>
      <c r="M103" s="10"/>
      <c r="N103" s="10"/>
      <c r="O103" s="10"/>
      <c r="P103" s="10"/>
      <c r="Q103" s="10"/>
      <c r="R103" s="11"/>
    </row>
    <row r="104" spans="1:18" x14ac:dyDescent="0.2">
      <c r="A104" s="63"/>
      <c r="B104" s="115"/>
      <c r="C104" s="63"/>
      <c r="D104" s="104"/>
      <c r="E104" s="8"/>
      <c r="F104" s="8"/>
      <c r="G104" s="62"/>
      <c r="H104" s="51"/>
      <c r="I104" s="9"/>
      <c r="J104" s="9"/>
      <c r="K104" s="10"/>
      <c r="L104" s="10"/>
      <c r="M104" s="10"/>
      <c r="N104" s="10"/>
      <c r="O104" s="11"/>
      <c r="P104" s="10"/>
      <c r="Q104" s="10"/>
      <c r="R104" s="10"/>
    </row>
    <row r="105" spans="1:18" x14ac:dyDescent="0.2">
      <c r="A105" s="63"/>
      <c r="B105" s="115"/>
      <c r="C105" s="63"/>
      <c r="D105" s="104"/>
      <c r="E105" s="8"/>
      <c r="F105" s="8"/>
      <c r="G105" s="63"/>
      <c r="H105" s="52"/>
      <c r="I105" s="12"/>
      <c r="J105" s="12"/>
      <c r="K105" s="7"/>
      <c r="L105" s="7"/>
      <c r="M105" s="7"/>
      <c r="N105" s="7"/>
      <c r="O105" s="7"/>
      <c r="P105" s="7"/>
      <c r="Q105" s="7"/>
      <c r="R105" s="7"/>
    </row>
    <row r="106" spans="1:18" x14ac:dyDescent="0.2">
      <c r="A106" s="63"/>
      <c r="B106" s="115"/>
      <c r="C106" s="63"/>
      <c r="D106" s="104"/>
      <c r="E106" s="8"/>
      <c r="F106" s="8"/>
      <c r="G106" s="63"/>
      <c r="H106" s="52"/>
      <c r="I106" s="12"/>
      <c r="J106" s="12"/>
      <c r="K106" s="7"/>
      <c r="L106" s="7"/>
      <c r="M106" s="7"/>
      <c r="N106" s="7"/>
      <c r="O106" s="7"/>
      <c r="P106" s="7"/>
      <c r="Q106" s="7"/>
      <c r="R106" s="7"/>
    </row>
    <row r="107" spans="1:18" x14ac:dyDescent="0.2">
      <c r="A107" s="63"/>
      <c r="B107" s="115"/>
      <c r="C107" s="63"/>
      <c r="D107" s="104"/>
      <c r="E107" s="8"/>
      <c r="F107" s="8"/>
      <c r="G107" s="63"/>
      <c r="H107" s="52"/>
      <c r="I107" s="12"/>
      <c r="J107" s="12"/>
      <c r="K107" s="7"/>
      <c r="L107" s="7"/>
      <c r="M107" s="7"/>
      <c r="N107" s="7"/>
      <c r="O107" s="7"/>
      <c r="P107" s="7"/>
      <c r="Q107" s="7"/>
      <c r="R107" s="7"/>
    </row>
    <row r="108" spans="1:18" x14ac:dyDescent="0.2">
      <c r="A108" s="63"/>
      <c r="B108" s="115"/>
      <c r="C108" s="63"/>
      <c r="D108" s="104"/>
      <c r="E108" s="8"/>
      <c r="F108" s="8"/>
      <c r="G108" s="63"/>
      <c r="H108" s="52"/>
      <c r="I108" s="12"/>
      <c r="J108" s="12"/>
      <c r="K108" s="7"/>
      <c r="L108" s="7"/>
      <c r="M108" s="7"/>
      <c r="N108" s="7"/>
      <c r="O108" s="7"/>
      <c r="P108" s="7"/>
      <c r="Q108" s="7"/>
      <c r="R108" s="7"/>
    </row>
    <row r="109" spans="1:18" x14ac:dyDescent="0.2">
      <c r="A109" s="63"/>
      <c r="B109" s="115"/>
      <c r="C109" s="63"/>
      <c r="D109" s="104"/>
      <c r="E109" s="8"/>
      <c r="F109" s="8"/>
      <c r="G109" s="63"/>
      <c r="H109" s="52"/>
      <c r="I109" s="12"/>
      <c r="J109" s="12"/>
      <c r="K109" s="7"/>
      <c r="L109" s="7"/>
      <c r="M109" s="7"/>
      <c r="N109" s="7"/>
      <c r="O109" s="7"/>
      <c r="P109" s="7"/>
      <c r="Q109" s="7"/>
      <c r="R109" s="7"/>
    </row>
    <row r="110" spans="1:18" x14ac:dyDescent="0.2">
      <c r="A110" s="63"/>
      <c r="B110" s="115"/>
      <c r="C110" s="63"/>
      <c r="D110" s="104"/>
      <c r="E110" s="8"/>
      <c r="F110" s="8"/>
      <c r="G110" s="63"/>
      <c r="H110" s="52"/>
      <c r="I110" s="12"/>
      <c r="J110" s="12"/>
      <c r="K110" s="7"/>
      <c r="L110" s="7"/>
      <c r="M110" s="7"/>
      <c r="N110" s="7"/>
      <c r="O110" s="7"/>
      <c r="P110" s="7"/>
      <c r="Q110" s="7"/>
      <c r="R110" s="7"/>
    </row>
  </sheetData>
  <mergeCells count="66">
    <mergeCell ref="E21:F21"/>
    <mergeCell ref="E22:F22"/>
    <mergeCell ref="E23:F23"/>
    <mergeCell ref="E24:F24"/>
    <mergeCell ref="E25:F25"/>
    <mergeCell ref="E47:F47"/>
    <mergeCell ref="E49:F49"/>
    <mergeCell ref="E50:F50"/>
    <mergeCell ref="E51:F51"/>
    <mergeCell ref="E26:F26"/>
    <mergeCell ref="E27:F27"/>
    <mergeCell ref="E28:F28"/>
    <mergeCell ref="E29:F29"/>
    <mergeCell ref="E30:F30"/>
    <mergeCell ref="E52:F52"/>
    <mergeCell ref="E48:F48"/>
    <mergeCell ref="E32:F32"/>
    <mergeCell ref="E33:F33"/>
    <mergeCell ref="E34:F34"/>
    <mergeCell ref="E35:F35"/>
    <mergeCell ref="E36:F36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60:F60"/>
    <mergeCell ref="E63:F63"/>
    <mergeCell ref="E66:F66"/>
    <mergeCell ref="E62:F62"/>
    <mergeCell ref="E64:F64"/>
    <mergeCell ref="A74:E74"/>
    <mergeCell ref="A69:E69"/>
    <mergeCell ref="J2:R2"/>
    <mergeCell ref="A2:E2"/>
    <mergeCell ref="A1:G1"/>
    <mergeCell ref="A71:E71"/>
    <mergeCell ref="E3:F3"/>
    <mergeCell ref="E53:F53"/>
    <mergeCell ref="E55:F55"/>
    <mergeCell ref="A72:F72"/>
    <mergeCell ref="G67:G68"/>
    <mergeCell ref="A67:F68"/>
    <mergeCell ref="E56:F56"/>
    <mergeCell ref="E57:F57"/>
    <mergeCell ref="E58:F58"/>
    <mergeCell ref="A70:F70"/>
    <mergeCell ref="S1:U2"/>
    <mergeCell ref="I1:I2"/>
    <mergeCell ref="E19:F19"/>
    <mergeCell ref="E12:F12"/>
    <mergeCell ref="E13:F13"/>
    <mergeCell ref="E14:F14"/>
    <mergeCell ref="E15:F15"/>
    <mergeCell ref="E17:F17"/>
    <mergeCell ref="E10:F10"/>
    <mergeCell ref="E5:F5"/>
    <mergeCell ref="E6:F6"/>
    <mergeCell ref="E8:F8"/>
    <mergeCell ref="E9:F9"/>
    <mergeCell ref="E7:F7"/>
    <mergeCell ref="E16:F16"/>
  </mergeCells>
  <phoneticPr fontId="0" type="noConversion"/>
  <hyperlinks>
    <hyperlink ref="B5" r:id="rId1" display="Beef Crumbles, w/SPP, CKD" xr:uid="{00000000-0004-0000-0100-000000000000}"/>
    <hyperlink ref="B8" r:id="rId2" display="Beef Patty, CKD, 2 M/MA, SPP" xr:uid="{00000000-0004-0000-0100-000001000000}"/>
    <hyperlink ref="B12" r:id="rId3" xr:uid="{00000000-0004-0000-0100-000004000000}"/>
    <hyperlink ref="B13" r:id="rId4" xr:uid="{00000000-0004-0000-0100-000005000000}"/>
    <hyperlink ref="B14" r:id="rId5" xr:uid="{00000000-0004-0000-0100-000006000000}"/>
    <hyperlink ref="B56" r:id="rId6" display="Cheese, American, Yel Slc" xr:uid="{00000000-0004-0000-0100-000007000000}"/>
    <hyperlink ref="B57" r:id="rId7" display="Cheese, Mozz LMPS, Shred" xr:uid="{00000000-0004-0000-0100-000008000000}"/>
    <hyperlink ref="B63" r:id="rId8" xr:uid="{00000000-0004-0000-0100-000018000000}"/>
    <hyperlink ref="B10" r:id="rId9" xr:uid="{00000000-0004-0000-0100-00001E000000}"/>
    <hyperlink ref="B6" r:id="rId10" display="Beef, Fine Ground, 85/15, Raw" xr:uid="{00000000-0004-0000-0100-000029000000}"/>
    <hyperlink ref="B15" r:id="rId11" xr:uid="{00000000-0004-0000-0100-00002A000000}"/>
    <hyperlink ref="B17" r:id="rId12" xr:uid="{00000000-0004-0000-0100-00002B000000}"/>
    <hyperlink ref="B58" r:id="rId13" display="Cheese, Mozz, LMPS, String" xr:uid="{00000000-0004-0000-0100-00002D000000}"/>
    <hyperlink ref="B9" r:id="rId14" xr:uid="{00000000-0004-0000-0100-000032000000}"/>
    <hyperlink ref="B7" r:id="rId15" xr:uid="{88A38EC0-D024-4933-9ACC-AE24836BD569}"/>
    <hyperlink ref="B60" r:id="rId16" display="Pancakes, Whole Wheat, Frz" xr:uid="{8C0AE6B1-4610-4629-AC94-482547FEE835}"/>
    <hyperlink ref="B62" r:id="rId17" xr:uid="{117531B8-D811-4AD7-8DA6-AC2891903838}"/>
    <hyperlink ref="B64" r:id="rId18" xr:uid="{D7556ED0-97C6-41FF-B145-D44462474489}"/>
    <hyperlink ref="B66" r:id="rId19" xr:uid="{FF193F65-665F-41F2-BEB1-EA7641AE5FE9}"/>
    <hyperlink ref="B21" r:id="rId20" display="Green Beans Low-Sodium Cnd" xr:uid="{D202E736-E098-4D65-8F1E-ABE62C25A611}"/>
    <hyperlink ref="B26" r:id="rId21" display="Corn, Whole Kernel, Frz" xr:uid="{2ABCD3DA-A878-42B8-863E-44E57BAA1B2D}"/>
    <hyperlink ref="B30" r:id="rId22" display="Peas" xr:uid="{D9E090F7-D67C-4641-A725-EC34E5C98485}"/>
    <hyperlink ref="B22" r:id="rId23" display="Corn, Whole Kernel, Cnd" xr:uid="{54E2E9AF-7C26-4CB0-B586-FAA7E0A48FD7}"/>
    <hyperlink ref="B23" r:id="rId24" display="Tomatoes, Diced, Can No Salt Added" xr:uid="{C11C4304-310D-4286-AC35-5B705A67D6FB}"/>
    <hyperlink ref="B24" r:id="rId25" display="Tomatoes, Sauce, Low-Sodium Cnd" xr:uid="{75706E17-31A0-4801-B8EB-66495A0AB212}"/>
    <hyperlink ref="B27" r:id="rId26" display="Potatoes, Wedge" xr:uid="{BBED9D62-9BA8-4039-9142-A1712B1865F7}"/>
    <hyperlink ref="B28" r:id="rId27" display="Potatoes, Oven Fry" xr:uid="{E7ECC7E2-D725-4893-8E38-0047562C1659}"/>
    <hyperlink ref="B29" r:id="rId28" display="Salsa, Low-Sodium, Pouch " xr:uid="{CB3F147D-B116-4F66-9C42-02C44E4786AD}"/>
    <hyperlink ref="B32" r:id="rId29" display="Beans, Black Turtle" xr:uid="{95C76BE2-1D76-40DD-AC46-998AE086425F}"/>
    <hyperlink ref="B33" r:id="rId30" display="Beans, Garbanzo" xr:uid="{8BCE71E0-7725-47F9-8C31-709638365822}"/>
    <hyperlink ref="B36" r:id="rId31" display="Beans, Kidney" xr:uid="{E30B309C-4269-4C12-A4BD-6FD0C4805A5F}"/>
    <hyperlink ref="B34" r:id="rId32" display="Beans, Refried" xr:uid="{EAC15B03-F03A-4BFC-8536-DFAFF7EAD7AC}"/>
    <hyperlink ref="B35" r:id="rId33" xr:uid="{E3CC1F44-EC93-437B-9ABD-54BBA43EE960}"/>
    <hyperlink ref="B38" r:id="rId34" xr:uid="{B3AAEF3D-ED61-45DC-B9E3-9D1043471351}"/>
    <hyperlink ref="B39" r:id="rId35" xr:uid="{823D0C88-2826-4513-AD18-D22EDA201FA4}"/>
    <hyperlink ref="B40" r:id="rId36" xr:uid="{EFA719D5-DB64-4F75-A5A3-3B4959880943}"/>
    <hyperlink ref="B41" r:id="rId37" xr:uid="{BF6A3DF7-DDF8-481C-A8F0-64E9085DD525}"/>
    <hyperlink ref="B42" r:id="rId38" xr:uid="{8DF04D11-388D-456B-85DB-CA7D52BBDA00}"/>
    <hyperlink ref="B43" r:id="rId39" display="Peaches, Freestone, Single Serve " xr:uid="{C628677A-5B7D-465C-B058-895281B2E632}"/>
    <hyperlink ref="B44" r:id="rId40" display="Strawberry Cups" xr:uid="{F540B1AC-37BA-41D7-8510-2A3646B7CAF6}"/>
    <hyperlink ref="B45" r:id="rId41" display="Apricots Cups" xr:uid="{2389BCF2-7F8F-4801-BCC6-78D07EA88D9B}"/>
    <hyperlink ref="B46" r:id="rId42" display="Raisins, box" xr:uid="{A429EFF9-7D6B-4B83-A50E-039861B972A7}"/>
    <hyperlink ref="B47" r:id="rId43" display="Cherries, Dried" xr:uid="{6618D8A8-D9C6-4D91-BBBF-DF0E5FA5D332}"/>
    <hyperlink ref="B48" r:id="rId44" display="Applesauce Cups" xr:uid="{3EC8C649-EC3D-4354-92C5-7656A45DF8EE}"/>
    <hyperlink ref="B50" r:id="rId45" xr:uid="{332D4DE6-8C20-49B0-B4E6-33E2475C4554}"/>
    <hyperlink ref="B51" r:id="rId46" display="Cranberries, Dried Ind." xr:uid="{F8D0EBDC-65B1-4BBB-A20F-D59FC463FD09}"/>
    <hyperlink ref="B52" r:id="rId47" display="Mixed Berries Cup" xr:uid="{87AB719F-4860-4D39-B23F-34899402155D}"/>
    <hyperlink ref="B53" r:id="rId48" xr:uid="{E558059A-E387-4818-9A0A-F9CD22AB821B}"/>
    <hyperlink ref="B55" r:id="rId49" display="Cheese, Cheddar, Yel Shred" xr:uid="{DB6DB832-2186-410C-BEAB-6EC3E4D607D9}"/>
    <hyperlink ref="B16" r:id="rId50" xr:uid="{B7BBDC73-4701-4637-B5AC-55FE7F80DF6F}"/>
    <hyperlink ref="B19" r:id="rId51" display="https://www.fns.usda.gov/sites/default/files/resource-files/110851.pdf" xr:uid="{356B77D1-D112-49EB-A869-EEE18E243116}"/>
    <hyperlink ref="B25" r:id="rId52" display="Spaghetti Sauce, Meatless, Low-Sodium, Cnd" xr:uid="{3C9CDA9A-0641-4D37-9441-D35970C68D87}"/>
    <hyperlink ref="B49" r:id="rId53" xr:uid="{6CCDA2D5-1280-4F25-A002-DC2FAA980D82}"/>
  </hyperlinks>
  <printOptions horizontalCentered="1" verticalCentered="1" gridLines="1"/>
  <pageMargins left="0.25" right="0.25" top="0.75" bottom="0.75" header="0.3" footer="0.3"/>
  <pageSetup scale="60" fitToHeight="0" orientation="landscape" horizontalDpi="4294967295" verticalDpi="4294967295" r:id="rId54"/>
  <headerFooter alignWithMargins="0">
    <oddFooter>&amp;L&amp;D
Page &amp;P</oddFooter>
  </headerFooter>
  <drawing r:id="rId5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2024-02-01T16:58:06+00:00</Remediation_x0020_Date>
  </documentManagement>
</p:properties>
</file>

<file path=customXml/itemProps1.xml><?xml version="1.0" encoding="utf-8"?>
<ds:datastoreItem xmlns:ds="http://schemas.openxmlformats.org/officeDocument/2006/customXml" ds:itemID="{1B7F202B-33C5-4288-B3FD-5EF5CE4B5E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E94283-6A51-44E3-87FC-12BC15560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65df3b4-2938-4962-8750-b3f089551ef3"/>
    <ds:schemaRef ds:uri="54031767-dd6d-417c-ab73-583408f47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301709-DD96-4864-A9E6-AC525E7A4EAA}">
  <ds:schemaRefs>
    <ds:schemaRef ds:uri="http://schemas.microsoft.com/office/2006/metadata/properties"/>
    <ds:schemaRef ds:uri="http://schemas.microsoft.com/office/infopath/2007/PartnerControls"/>
    <ds:schemaRef ds:uri="365df3b4-2938-4962-8750-b3f089551ef3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</vt:lpstr>
      <vt:lpstr>SY 24-25 Catalog Worksheet</vt:lpstr>
      <vt:lpstr>Instructions!Print_Area</vt:lpstr>
      <vt:lpstr>'SY 24-25 Catalog Worksheet'!Print_Area</vt:lpstr>
      <vt:lpstr>'SY 24-25 Catalog Worksheet'!Print_Titles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Hubeny, Linda</dc:creator>
  <cp:lastModifiedBy>CAMERON Beatrice * ODE</cp:lastModifiedBy>
  <cp:lastPrinted>2021-12-07T22:46:53Z</cp:lastPrinted>
  <dcterms:created xsi:type="dcterms:W3CDTF">2004-04-05T10:53:05Z</dcterms:created>
  <dcterms:modified xsi:type="dcterms:W3CDTF">2024-02-02T22:13:33Z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2024-01-30T17:15:09Z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481c46fc-44c1-4b29-9fe1-b66ab69394b0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0x01010046895D7B4FD22A4A9C390F7B0E997D3F</vt:lpwstr>
  </property>
</Properties>
</file>