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45" yWindow="285" windowWidth="15300" windowHeight="9750" activeTab="0"/>
  </bookViews>
  <sheets>
    <sheet name="Directions" sheetId="1" r:id="rId1"/>
    <sheet name="Calculator" sheetId="2" r:id="rId2"/>
    <sheet name="Sample" sheetId="3" r:id="rId3"/>
  </sheets>
  <definedNames>
    <definedName name="_xlfn.IFERROR" hidden="1">#NAME?</definedName>
  </definedNames>
  <calcPr fullCalcOnLoad="1"/>
</workbook>
</file>

<file path=xl/sharedStrings.xml><?xml version="1.0" encoding="utf-8"?>
<sst xmlns="http://schemas.openxmlformats.org/spreadsheetml/2006/main" count="96" uniqueCount="66">
  <si>
    <t>Supporting Data for Requesting a New School Designation</t>
  </si>
  <si>
    <t>School Year:</t>
  </si>
  <si>
    <t>District ID:</t>
  </si>
  <si>
    <t>District Name:</t>
  </si>
  <si>
    <t>School Name</t>
  </si>
  <si>
    <t>Enrollment change</t>
  </si>
  <si>
    <t>Two year change</t>
  </si>
  <si>
    <t>Explanation of source of students out or in</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</si>
  <si>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</si>
  <si>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</si>
  <si>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</si>
  <si>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</si>
  <si>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</si>
  <si>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</si>
  <si>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</si>
  <si>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</si>
  <si>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</si>
  <si>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</si>
  <si>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For a given school, enter the grades offered and October 1 enrollment for the previous school year and current school year in columns C - F. ODE will verify this information is correct.</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</si>
  <si>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</si>
  <si>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</si>
  <si>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Step</t>
  </si>
  <si>
    <t>Save the workbook to your computer.</t>
  </si>
  <si>
    <t>Boundary Change Calculation Methods</t>
  </si>
  <si>
    <t>Method 1</t>
  </si>
  <si>
    <t>Method 2</t>
  </si>
  <si>
    <t>Method 3</t>
  </si>
  <si>
    <t>col J</t>
  </si>
  <si>
    <t>col K</t>
  </si>
  <si>
    <t>col L</t>
  </si>
  <si>
    <t>Apple HS</t>
  </si>
  <si>
    <t>Berry HS</t>
  </si>
  <si>
    <t>Cherry Elem</t>
  </si>
  <si>
    <t>Peach Elem</t>
  </si>
  <si>
    <t>There are two times when the Oregon Department of Education reviews boundary changes:</t>
  </si>
  <si>
    <t>In column H, enter the number of students that would have attended another school this school year but are attending this school due to boundary changes or changes in enrolled grades offered at the school.</t>
  </si>
  <si>
    <t xml:space="preserve">More policy information can be found in the Report Card link:   </t>
  </si>
  <si>
    <t>http://www.ode.state.or.us/search/page/?id=1786</t>
  </si>
  <si>
    <t xml:space="preserve">For assistance, contact:  </t>
  </si>
  <si>
    <t>Regional Support Partner</t>
  </si>
  <si>
    <t>josh.rew@state.or.us</t>
  </si>
  <si>
    <t>(503) 947-5845</t>
  </si>
  <si>
    <r>
      <t>Method 2</t>
    </r>
    <r>
      <rPr>
        <sz val="11"/>
        <rFont val="Calibri"/>
        <family val="2"/>
      </rPr>
      <t xml:space="preserve"> - 40% or more of the October 1 Membership in the current year are new to the school due to boundary changes.</t>
    </r>
  </si>
  <si>
    <r>
      <t>Method 3</t>
    </r>
    <r>
      <rPr>
        <sz val="11"/>
        <rFont val="Calibri"/>
        <family val="2"/>
      </rPr>
      <t xml:space="preserve"> - The combined count of students reassigned to and from the school due to boundary changes exceeds 40% of the combined membership over the two year period. </t>
    </r>
  </si>
  <si>
    <t>Grades offered 2013-2014</t>
  </si>
  <si>
    <t>Enrollment on 10/1/2013</t>
  </si>
  <si>
    <r>
      <t>Method 2</t>
    </r>
    <r>
      <rPr>
        <sz val="11"/>
        <rFont val="Calibri"/>
        <family val="2"/>
      </rPr>
      <t xml:space="preserve"> - 40% or more of the October 1 Membership in the current year are new to the school due to boundary changes.</t>
    </r>
  </si>
  <si>
    <r>
      <t>Method 3</t>
    </r>
    <r>
      <rPr>
        <sz val="11"/>
        <rFont val="Calibri"/>
        <family val="2"/>
      </rPr>
      <t xml:space="preserve"> - The combined count of students reassigned to and from the school due to boundary changes exceeds 40% of the combined membership over the two year period. </t>
    </r>
  </si>
  <si>
    <t>Fruit SD</t>
  </si>
  <si>
    <t>2014-2015</t>
  </si>
  <si>
    <t>Grades offered 2014-2015</t>
  </si>
  <si>
    <t>Enrollment on 10/1/2014</t>
  </si>
  <si>
    <r>
      <t xml:space="preserve">PLEASE FOLLOW THE STEPS BELOW and submit by </t>
    </r>
    <r>
      <rPr>
        <b/>
        <sz val="14"/>
        <color indexed="10"/>
        <rFont val="Calibri"/>
        <family val="2"/>
      </rPr>
      <t>MAY 15, 2015 (noon)</t>
    </r>
    <r>
      <rPr>
        <b/>
        <sz val="11"/>
        <rFont val="Calibri"/>
        <family val="2"/>
      </rPr>
      <t>.</t>
    </r>
  </si>
  <si>
    <r>
      <t xml:space="preserve">Print or include the calculator page and submit a letter requesting a boundary change signed by the Superintendent or his or her designee. 
Return materials by e-mail no later than:  </t>
    </r>
    <r>
      <rPr>
        <b/>
        <sz val="14"/>
        <color indexed="10"/>
        <rFont val="Calibri"/>
        <family val="2"/>
      </rPr>
      <t>May 15, 2015 at noon</t>
    </r>
    <r>
      <rPr>
        <b/>
        <sz val="11"/>
        <rFont val="Calibri"/>
        <family val="2"/>
      </rPr>
      <t>.  
Address to:</t>
    </r>
  </si>
  <si>
    <t>(Circumstances under which a school receives "new school" status for the School Report Card and receives a notation and/or no Report Card rating for 2014-2015.)</t>
  </si>
  <si>
    <r>
      <rPr>
        <b/>
        <sz val="14"/>
        <rFont val="Calibri"/>
        <family val="2"/>
      </rPr>
      <t xml:space="preserve">2014-2015 Boundary Change Calculator for Accountability Reporting </t>
    </r>
    <r>
      <rPr>
        <b/>
        <sz val="12"/>
        <rFont val="Calibri"/>
        <family val="2"/>
      </rPr>
      <t xml:space="preserve">
</t>
    </r>
    <r>
      <rPr>
        <b/>
        <sz val="11"/>
        <rFont val="Calibri"/>
        <family val="2"/>
      </rPr>
      <t xml:space="preserve">(School Report Cards scheduled for public release October 15, 2015) </t>
    </r>
  </si>
  <si>
    <t>W. Joshua Rew, Ph.D.</t>
  </si>
  <si>
    <t>Criteria Met for ARAC Review</t>
  </si>
  <si>
    <r>
      <t>This</t>
    </r>
    <r>
      <rPr>
        <b/>
        <sz val="11"/>
        <rFont val="Calibri"/>
        <family val="2"/>
      </rPr>
      <t xml:space="preserve"> Accountability Reporting Boundary Change Calculator </t>
    </r>
    <r>
      <rPr>
        <sz val="11"/>
        <rFont val="Calibri"/>
        <family val="2"/>
      </rPr>
      <t xml:space="preserve">addresses item B - Accountability Reporting:  
The district is requesting a school be designated as a "new school" for accountability reporting based on enrollment from 2013-2014 and 2014-2015 showing a 40% or more change. (If you have already submitted a boundary calculator for a newly reconfigured school in 2014-2015, and the school was assigned a new institution identifier, then you do not need to submit this form again. Having a new institution identifier will automatically reset your school to a "new school" status.)
Your request to have your school reviewed for a "new school" status may address changes due to: 
    - attendance/boundary area (not mobility of students), which changed the student population by 40% or more; 
    - grade level changes, which changed the student population by 40% or more, and/or 
    - restructuring, merging or splitting which caused a change in the student population served by 40% or more.
Requests will </t>
    </r>
    <r>
      <rPr>
        <b/>
        <sz val="11"/>
        <rFont val="Calibri"/>
        <family val="2"/>
      </rPr>
      <t xml:space="preserve">NOT </t>
    </r>
    <r>
      <rPr>
        <sz val="11"/>
        <rFont val="Calibri"/>
        <family val="2"/>
      </rPr>
      <t xml:space="preserve">be considered when based solely on school name or location change, charter or magnet status change, LEA (local education agency) change, or restructuring by changing only staff/administration, individual student mobility, dropouts or completers.
</t>
    </r>
    <r>
      <rPr>
        <b/>
        <sz val="11"/>
        <rFont val="Calibri"/>
        <family val="2"/>
      </rPr>
      <t xml:space="preserve">Note that Title I schools with a "Priority" or "Focus" designation will require additional review. </t>
    </r>
    <r>
      <rPr>
        <sz val="11"/>
        <rFont val="Calibri"/>
        <family val="2"/>
      </rPr>
      <t xml:space="preserve">
Requests will be reviewed and notification of denial/approval is expected to be sent via e-mail by 
</t>
    </r>
    <r>
      <rPr>
        <b/>
        <sz val="14"/>
        <rFont val="Calibri"/>
        <family val="2"/>
      </rPr>
      <t>June 12, 2015</t>
    </r>
    <r>
      <rPr>
        <sz val="11"/>
        <rFont val="Calibri"/>
        <family val="2"/>
      </rPr>
      <t xml:space="preserve">.  </t>
    </r>
  </si>
  <si>
    <r>
      <t>Method 1</t>
    </r>
    <r>
      <rPr>
        <sz val="11"/>
        <rFont val="Calibri"/>
        <family val="2"/>
      </rPr>
      <t xml:space="preserve"> - School has 40% or more volume change in October 1 Membership compared to October 1 membership of the prior year.</t>
    </r>
  </si>
  <si>
    <r>
      <t>Method 1</t>
    </r>
    <r>
      <rPr>
        <sz val="11"/>
        <rFont val="Calibri"/>
        <family val="2"/>
      </rPr>
      <t xml:space="preserve"> - School has 40% or more volume change in October 1 Membership compared to October 1 membership of the prior year.</t>
    </r>
  </si>
  <si>
    <r>
      <t xml:space="preserve">     </t>
    </r>
    <r>
      <rPr>
        <b/>
        <sz val="11"/>
        <rFont val="Calibri"/>
        <family val="2"/>
      </rPr>
      <t xml:space="preserve"> B)</t>
    </r>
    <r>
      <rPr>
        <sz val="11"/>
        <rFont val="Calibri"/>
        <family val="2"/>
      </rPr>
      <t xml:space="preserve"> when a 2014-2015 school report card is generated for a school that 
        1) had an enrollment change due to boundary or attendance area, consolidation, or grades reconfiguration for 
             the current school year, and 
       2) did not receive a new institution ID prior to 9/15 of the current school year (for a new school status)  </t>
    </r>
  </si>
  <si>
    <t>Enter the name of the district.</t>
  </si>
  <si>
    <t>Click on the Calculator tab below.</t>
  </si>
  <si>
    <r>
      <t xml:space="preserve">     </t>
    </r>
    <r>
      <rPr>
        <b/>
        <sz val="11"/>
        <rFont val="Calibri"/>
        <family val="2"/>
      </rPr>
      <t xml:space="preserve"> A)</t>
    </r>
    <r>
      <rPr>
        <sz val="11"/>
        <rFont val="Calibri"/>
        <family val="2"/>
      </rPr>
      <t xml:space="preserve"> when a district requests authorization for a new school or change to an existing school for the next academic 
            year (required submission before 9/15 of the academic year changes are to be applied), or</t>
    </r>
  </si>
  <si>
    <t>(posted 3/9/2015)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</si>
</sst>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sz val="8"/>
      <name val="Arial"/>
      <family val="0"/>
    </font>
    <font>
      <u val="single"/>
      <sz val="10"/>
      <color indexed="36"/>
      <name val="Arial"/>
      <family val="0"/>
    </font>
    <font>
      <u val="single"/>
      <sz val="10"/>
      <color indexed="12"/>
      <name val="Arial"/>
      <family val="0"/>
    </font>
    <font>
      <b/>
      <sz val="11"/>
      <name val="Calibri"/>
      <family val="2"/>
    </font>
    <font>
      <b/>
      <sz val="12"/>
      <name val="Calibri"/>
      <family val="2"/>
    </font>
    <font>
      <b/>
      <sz val="14"/>
      <name val="Calibri"/>
      <family val="2"/>
    </font>
    <font>
      <sz val="11"/>
      <name val="Calibri"/>
      <family val="2"/>
    </font>
    <font>
      <b/>
      <sz val="14"/>
      <color indexed="10"/>
      <name val="Calibri"/>
      <family val="2"/>
    </font>
    <font>
      <b/>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0"/>
      <name val="Calibri"/>
      <family val="2"/>
    </font>
    <font>
      <u val="single"/>
      <sz val="11"/>
      <color indexed="12"/>
      <name val="Calibri"/>
      <family val="2"/>
    </font>
    <font>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color indexed="63"/>
      </top>
      <bottom>
        <color indexed="63"/>
      </bottom>
    </border>
    <border>
      <left style="thick"/>
      <right style="thick"/>
      <top>
        <color indexed="63"/>
      </top>
      <bottom style="thick"/>
    </border>
    <border>
      <left style="thick"/>
      <right style="thick"/>
      <top style="thick"/>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Alignment="1">
      <alignment/>
    </xf>
    <xf numFmtId="0" fontId="27" fillId="0" borderId="0" xfId="0" applyFont="1" applyAlignment="1">
      <alignment/>
    </xf>
    <xf numFmtId="0" fontId="27" fillId="0" borderId="0" xfId="0" applyFont="1" applyAlignment="1">
      <alignment horizontal="center"/>
    </xf>
    <xf numFmtId="0" fontId="28" fillId="0" borderId="10" xfId="53" applyFont="1" applyBorder="1" applyAlignment="1" applyProtection="1">
      <alignment horizontal="center"/>
      <protection/>
    </xf>
    <xf numFmtId="0" fontId="4" fillId="0" borderId="11" xfId="0" applyFont="1" applyBorder="1" applyAlignment="1">
      <alignment horizontal="left"/>
    </xf>
    <xf numFmtId="0" fontId="4" fillId="0" borderId="0" xfId="0" applyFont="1" applyBorder="1" applyAlignment="1">
      <alignment horizontal="left"/>
    </xf>
    <xf numFmtId="0" fontId="29" fillId="0" borderId="0" xfId="0" applyFont="1" applyAlignment="1">
      <alignment/>
    </xf>
    <xf numFmtId="0" fontId="7" fillId="0" borderId="0" xfId="0" applyFont="1" applyAlignment="1">
      <alignment/>
    </xf>
    <xf numFmtId="0" fontId="4" fillId="0" borderId="12" xfId="0" applyFont="1" applyBorder="1" applyAlignment="1">
      <alignment horizontal="left"/>
    </xf>
    <xf numFmtId="0" fontId="7" fillId="0" borderId="10" xfId="0" applyFont="1" applyBorder="1" applyAlignment="1">
      <alignment horizontal="left" vertical="top" wrapText="1"/>
    </xf>
    <xf numFmtId="0" fontId="7" fillId="0" borderId="10" xfId="0" applyFont="1" applyBorder="1" applyAlignment="1">
      <alignment horizontal="left" wrapText="1"/>
    </xf>
    <xf numFmtId="0" fontId="7" fillId="0" borderId="10" xfId="0" applyFont="1" applyBorder="1" applyAlignment="1">
      <alignment horizontal="left"/>
    </xf>
    <xf numFmtId="0" fontId="30" fillId="0" borderId="10" xfId="53" applyFont="1" applyBorder="1" applyAlignment="1" applyProtection="1">
      <alignment horizontal="center"/>
      <protection/>
    </xf>
    <xf numFmtId="0" fontId="4" fillId="0" borderId="0" xfId="0" applyFont="1" applyAlignment="1">
      <alignment/>
    </xf>
    <xf numFmtId="0" fontId="4"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4" fillId="0" borderId="0" xfId="0" applyFont="1" applyAlignment="1">
      <alignment vertical="top" wrapText="1"/>
    </xf>
    <xf numFmtId="0" fontId="7" fillId="0" borderId="0" xfId="0" applyFont="1" applyAlignment="1">
      <alignment wrapText="1"/>
    </xf>
    <xf numFmtId="0" fontId="30" fillId="0" borderId="0" xfId="53" applyFont="1" applyAlignment="1" applyProtection="1">
      <alignment wrapText="1"/>
      <protection/>
    </xf>
    <xf numFmtId="0" fontId="30" fillId="0" borderId="0" xfId="53" applyFont="1" applyAlignment="1" applyProtection="1">
      <alignment/>
      <protection/>
    </xf>
    <xf numFmtId="0" fontId="31" fillId="0" borderId="0" xfId="0" applyFont="1" applyAlignment="1">
      <alignment horizontal="center"/>
    </xf>
    <xf numFmtId="0" fontId="7" fillId="0" borderId="0" xfId="0" applyFont="1" applyAlignment="1" applyProtection="1">
      <alignment/>
      <protection/>
    </xf>
    <xf numFmtId="0" fontId="4" fillId="0" borderId="0" xfId="0" applyFont="1" applyAlignment="1" applyProtection="1">
      <alignment/>
      <protection/>
    </xf>
    <xf numFmtId="0" fontId="7" fillId="0" borderId="13" xfId="0" applyFont="1" applyBorder="1" applyAlignment="1" applyProtection="1">
      <alignment/>
      <protection/>
    </xf>
    <xf numFmtId="0" fontId="7" fillId="33" borderId="13" xfId="0" applyFont="1" applyFill="1" applyBorder="1" applyAlignment="1" applyProtection="1">
      <alignment horizontal="right"/>
      <protection/>
    </xf>
    <xf numFmtId="0" fontId="7" fillId="33" borderId="13" xfId="0" applyFont="1" applyFill="1" applyBorder="1" applyAlignment="1" applyProtection="1">
      <alignment/>
      <protection/>
    </xf>
    <xf numFmtId="0" fontId="9" fillId="0" borderId="0" xfId="0" applyFont="1" applyAlignment="1" applyProtection="1">
      <alignment/>
      <protection/>
    </xf>
    <xf numFmtId="0" fontId="7" fillId="0" borderId="13" xfId="0" applyFont="1" applyBorder="1" applyAlignment="1" applyProtection="1">
      <alignment/>
      <protection locked="0"/>
    </xf>
    <xf numFmtId="49" fontId="7" fillId="0" borderId="13" xfId="0" applyNumberFormat="1" applyFont="1" applyBorder="1" applyAlignment="1" applyProtection="1">
      <alignment/>
      <protection locked="0"/>
    </xf>
    <xf numFmtId="0" fontId="7" fillId="0" borderId="13" xfId="0" applyFont="1" applyBorder="1" applyAlignment="1" applyProtection="1">
      <alignment wrapText="1"/>
      <protection locked="0"/>
    </xf>
    <xf numFmtId="0" fontId="7" fillId="0" borderId="13" xfId="0" applyFont="1" applyBorder="1" applyAlignment="1">
      <alignment/>
    </xf>
    <xf numFmtId="0" fontId="7" fillId="33" borderId="13" xfId="0" applyFont="1" applyFill="1" applyBorder="1" applyAlignment="1">
      <alignment horizontal="right"/>
    </xf>
    <xf numFmtId="0" fontId="7" fillId="33" borderId="13" xfId="0" applyFont="1" applyFill="1" applyBorder="1" applyAlignment="1">
      <alignment/>
    </xf>
    <xf numFmtId="49" fontId="7" fillId="0" borderId="13" xfId="0" applyNumberFormat="1" applyFont="1" applyBorder="1" applyAlignment="1">
      <alignment/>
    </xf>
    <xf numFmtId="0" fontId="7" fillId="0" borderId="13" xfId="0" applyFont="1" applyBorder="1" applyAlignment="1">
      <alignment wrapText="1"/>
    </xf>
    <xf numFmtId="0" fontId="9" fillId="0" borderId="0" xfId="0" applyFont="1" applyAlignment="1">
      <alignment/>
    </xf>
    <xf numFmtId="0" fontId="7" fillId="0" borderId="0" xfId="0" applyFont="1" applyAlignment="1" applyProtection="1">
      <alignment/>
      <protection/>
    </xf>
    <xf numFmtId="0" fontId="7" fillId="0" borderId="13" xfId="0" applyFont="1" applyBorder="1" applyAlignment="1" applyProtection="1">
      <alignment/>
      <protection/>
    </xf>
    <xf numFmtId="0" fontId="5" fillId="0" borderId="0" xfId="0" applyFont="1" applyAlignment="1">
      <alignment horizontal="center" wrapText="1"/>
    </xf>
    <xf numFmtId="0" fontId="7" fillId="33" borderId="13" xfId="0" applyFont="1" applyFill="1" applyBorder="1" applyAlignment="1" applyProtection="1">
      <alignment horizontal="center"/>
      <protection/>
    </xf>
    <xf numFmtId="0" fontId="7" fillId="0" borderId="13" xfId="0" applyFont="1" applyBorder="1" applyAlignment="1" applyProtection="1">
      <alignment horizontal="left"/>
      <protection locked="0"/>
    </xf>
    <xf numFmtId="0" fontId="7" fillId="33" borderId="13"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164" fontId="7" fillId="33" borderId="13" xfId="0" applyNumberFormat="1" applyFont="1" applyFill="1" applyBorder="1" applyAlignment="1" applyProtection="1">
      <alignment horizontal="center"/>
      <protection/>
    </xf>
    <xf numFmtId="164" fontId="7" fillId="33" borderId="13" xfId="0" applyNumberFormat="1" applyFont="1" applyFill="1" applyBorder="1" applyAlignment="1">
      <alignment horizontal="center"/>
    </xf>
    <xf numFmtId="0" fontId="7" fillId="33" borderId="13" xfId="0" applyFont="1" applyFill="1" applyBorder="1" applyAlignment="1">
      <alignment horizontal="center"/>
    </xf>
    <xf numFmtId="0" fontId="7" fillId="0" borderId="13" xfId="0" applyFont="1" applyBorder="1" applyAlignment="1">
      <alignment horizontal="left"/>
    </xf>
    <xf numFmtId="0" fontId="7" fillId="33" borderId="13" xfId="0" applyFont="1" applyFill="1" applyBorder="1" applyAlignment="1">
      <alignment vertical="center" wrapText="1"/>
    </xf>
    <xf numFmtId="0" fontId="7" fillId="33" borderId="14"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0" borderId="16"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h.rew@state.or.us" TargetMode="External" /><Relationship Id="rId2" Type="http://schemas.openxmlformats.org/officeDocument/2006/relationships/hyperlink" Target="http://www.ode.state.or.us/search/page/?id=1786" TargetMode="External" /><Relationship Id="rId3" Type="http://schemas.openxmlformats.org/officeDocument/2006/relationships/hyperlink" Target="http://www.ode.state.or.us/go/assessmenthelp"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tabSelected="1" zoomScalePageLayoutView="0" workbookViewId="0" topLeftCell="A1">
      <selection activeCell="A1" sqref="A1"/>
    </sheetView>
  </sheetViews>
  <sheetFormatPr defaultColWidth="9.140625" defaultRowHeight="12.75"/>
  <cols>
    <col min="1" max="1" width="4.421875" style="1" customWidth="1"/>
    <col min="2" max="2" width="103.8515625" style="1" customWidth="1"/>
    <col min="3" max="16384" width="9.140625" style="1" customWidth="1"/>
  </cols>
  <sheetData>
    <row r="1" ht="33.75">
      <c r="B1" s="39" t="s">
        <v>55</v>
      </c>
    </row>
    <row r="2" ht="12.75">
      <c r="B2" s="21" t="s">
        <v>65</v>
      </c>
    </row>
    <row r="3" ht="13.5" thickBot="1">
      <c r="B3" s="2"/>
    </row>
    <row r="4" ht="15.75" thickTop="1">
      <c r="B4" s="8" t="s">
        <v>34</v>
      </c>
    </row>
    <row r="5" ht="30" customHeight="1">
      <c r="B5" s="9" t="s">
        <v>64</v>
      </c>
    </row>
    <row r="6" ht="59.25" customHeight="1">
      <c r="B6" s="10" t="s">
        <v>61</v>
      </c>
    </row>
    <row r="7" ht="15">
      <c r="B7" s="11"/>
    </row>
    <row r="8" ht="315" customHeight="1">
      <c r="B8" s="10" t="s">
        <v>58</v>
      </c>
    </row>
    <row r="9" ht="15">
      <c r="B9" s="10"/>
    </row>
    <row r="10" ht="15">
      <c r="B10" s="10" t="s">
        <v>36</v>
      </c>
    </row>
    <row r="11" ht="15">
      <c r="B11" s="12" t="s">
        <v>37</v>
      </c>
    </row>
    <row r="12" ht="12.75">
      <c r="B12" s="3"/>
    </row>
    <row r="13" ht="19.5" thickBot="1">
      <c r="B13" s="4" t="s">
        <v>52</v>
      </c>
    </row>
    <row r="14" ht="10.5" customHeight="1" thickTop="1">
      <c r="B14" s="5"/>
    </row>
    <row r="15" ht="12.75">
      <c r="A15" s="6" t="s">
        <v>21</v>
      </c>
    </row>
    <row r="16" spans="1:2" s="7" customFormat="1" ht="19.5" customHeight="1">
      <c r="A16" s="14">
        <v>1</v>
      </c>
      <c r="B16" s="15" t="s">
        <v>63</v>
      </c>
    </row>
    <row r="17" spans="1:2" s="7" customFormat="1" ht="18" customHeight="1">
      <c r="A17" s="14">
        <v>2</v>
      </c>
      <c r="B17" s="15" t="s">
        <v>62</v>
      </c>
    </row>
    <row r="18" spans="1:2" s="7" customFormat="1" ht="35.25" customHeight="1">
      <c r="A18" s="14">
        <v>3</v>
      </c>
      <c r="B18" s="16" t="s">
        <v>18</v>
      </c>
    </row>
    <row r="19" spans="1:2" s="7" customFormat="1" ht="33" customHeight="1">
      <c r="A19" s="14">
        <v>4</v>
      </c>
      <c r="B19" s="16" t="s">
        <v>19</v>
      </c>
    </row>
    <row r="20" spans="1:2" s="7" customFormat="1" ht="34.5" customHeight="1">
      <c r="A20" s="14">
        <v>5</v>
      </c>
      <c r="B20" s="16" t="s">
        <v>35</v>
      </c>
    </row>
    <row r="21" spans="1:2" s="7" customFormat="1" ht="23.25" customHeight="1">
      <c r="A21" s="14">
        <v>6</v>
      </c>
      <c r="B21" s="16" t="s">
        <v>20</v>
      </c>
    </row>
    <row r="22" spans="1:2" s="7" customFormat="1" ht="20.25" customHeight="1">
      <c r="A22" s="14">
        <v>7</v>
      </c>
      <c r="B22" s="16" t="s">
        <v>22</v>
      </c>
    </row>
    <row r="23" spans="1:2" s="7" customFormat="1" ht="94.5" customHeight="1">
      <c r="A23" s="14">
        <v>8</v>
      </c>
      <c r="B23" s="17" t="s">
        <v>53</v>
      </c>
    </row>
    <row r="24" spans="1:2" s="7" customFormat="1" ht="15">
      <c r="A24" s="14"/>
      <c r="B24" s="18" t="s">
        <v>56</v>
      </c>
    </row>
    <row r="25" spans="1:2" s="7" customFormat="1" ht="15">
      <c r="A25" s="14"/>
      <c r="B25" s="19" t="s">
        <v>40</v>
      </c>
    </row>
    <row r="26" spans="1:2" s="7" customFormat="1" ht="15">
      <c r="A26" s="14"/>
      <c r="B26" s="7" t="s">
        <v>41</v>
      </c>
    </row>
    <row r="27" spans="1:2" s="7" customFormat="1" ht="15">
      <c r="A27" s="14"/>
      <c r="B27" s="18"/>
    </row>
    <row r="28" spans="1:2" s="7" customFormat="1" ht="15">
      <c r="A28" s="14"/>
      <c r="B28" s="7" t="s">
        <v>38</v>
      </c>
    </row>
    <row r="29" s="7" customFormat="1" ht="15">
      <c r="B29" s="20" t="s">
        <v>39</v>
      </c>
    </row>
  </sheetData>
  <sheetProtection/>
  <hyperlinks>
    <hyperlink ref="B25" r:id="rId1" display="josh.rew@state.or.us"/>
    <hyperlink ref="B11" r:id="rId2" display="http://www.ode.state.or.us/search/page/?id=1786"/>
    <hyperlink ref="B29" r:id="rId3" display="Regional Support Partner"/>
  </hyperlinks>
  <printOptions gridLines="1"/>
  <pageMargins left="0.7" right="0.7" top="1" bottom="1" header="0.5" footer="0.5"/>
  <pageSetup errors="dash" fitToHeight="1" fitToWidth="1" horizontalDpi="600" verticalDpi="600" orientation="portrait" scale="79" r:id="rId4"/>
</worksheet>
</file>

<file path=xl/worksheets/sheet2.xml><?xml version="1.0" encoding="utf-8"?>
<worksheet xmlns="http://schemas.openxmlformats.org/spreadsheetml/2006/main" xmlns:r="http://schemas.openxmlformats.org/officeDocument/2006/relationships">
  <dimension ref="A1:M26"/>
  <sheetViews>
    <sheetView zoomScale="90" zoomScaleNormal="90" zoomScalePageLayoutView="0" workbookViewId="0" topLeftCell="A1">
      <selection activeCell="A1" sqref="A1"/>
    </sheetView>
  </sheetViews>
  <sheetFormatPr defaultColWidth="9.140625" defaultRowHeight="12.75"/>
  <cols>
    <col min="1" max="1" width="6.140625" style="22" customWidth="1"/>
    <col min="2" max="2" width="27.00390625" style="22" customWidth="1"/>
    <col min="3" max="3" width="14.00390625" style="22" customWidth="1"/>
    <col min="4" max="4" width="13.57421875" style="22" customWidth="1"/>
    <col min="5" max="5" width="15.00390625" style="22" customWidth="1"/>
    <col min="6" max="6" width="13.7109375" style="22" customWidth="1"/>
    <col min="7" max="7" width="12.8515625" style="22" customWidth="1"/>
    <col min="8" max="8" width="12.140625" style="22" customWidth="1"/>
    <col min="9" max="9" width="21.421875" style="22" customWidth="1"/>
    <col min="10" max="10" width="10.8515625" style="22" customWidth="1"/>
    <col min="11" max="11" width="11.28125" style="22" customWidth="1"/>
    <col min="12" max="12" width="10.00390625" style="22" customWidth="1"/>
    <col min="13" max="13" width="14.7109375" style="22" customWidth="1"/>
    <col min="14" max="16384" width="9.140625" style="22" customWidth="1"/>
  </cols>
  <sheetData>
    <row r="1" spans="2:3" ht="15">
      <c r="B1" s="23" t="s">
        <v>0</v>
      </c>
      <c r="C1" s="23"/>
    </row>
    <row r="3" spans="1:13" ht="15">
      <c r="A3" s="24"/>
      <c r="B3" s="25" t="s">
        <v>1</v>
      </c>
      <c r="C3" s="38" t="s">
        <v>49</v>
      </c>
      <c r="D3" s="24"/>
      <c r="E3" s="24"/>
      <c r="F3" s="24"/>
      <c r="G3" s="24"/>
      <c r="H3" s="24"/>
      <c r="I3" s="24"/>
      <c r="J3" s="24"/>
      <c r="K3" s="24"/>
      <c r="L3" s="24"/>
      <c r="M3" s="24"/>
    </row>
    <row r="4" spans="1:13" ht="15">
      <c r="A4" s="24"/>
      <c r="B4" s="25" t="s">
        <v>2</v>
      </c>
      <c r="C4" s="41"/>
      <c r="D4" s="26" t="s">
        <v>3</v>
      </c>
      <c r="E4" s="51"/>
      <c r="F4" s="52"/>
      <c r="G4" s="52"/>
      <c r="H4" s="53"/>
      <c r="I4" s="24"/>
      <c r="J4" s="24"/>
      <c r="K4" s="24"/>
      <c r="L4" s="24"/>
      <c r="M4" s="24"/>
    </row>
    <row r="5" spans="1:13" ht="15">
      <c r="A5" s="24"/>
      <c r="B5" s="24"/>
      <c r="C5" s="24"/>
      <c r="D5" s="24"/>
      <c r="E5" s="24"/>
      <c r="F5" s="24"/>
      <c r="G5" s="24"/>
      <c r="H5" s="24"/>
      <c r="I5" s="24"/>
      <c r="J5" s="40" t="s">
        <v>24</v>
      </c>
      <c r="K5" s="40" t="s">
        <v>25</v>
      </c>
      <c r="L5" s="40" t="s">
        <v>26</v>
      </c>
      <c r="M5" s="49" t="s">
        <v>57</v>
      </c>
    </row>
    <row r="6" spans="1:13" ht="36.75" customHeight="1">
      <c r="A6" s="26" t="s">
        <v>12</v>
      </c>
      <c r="B6" s="26" t="s">
        <v>4</v>
      </c>
      <c r="C6" s="42" t="s">
        <v>44</v>
      </c>
      <c r="D6" s="42" t="s">
        <v>45</v>
      </c>
      <c r="E6" s="42" t="s">
        <v>50</v>
      </c>
      <c r="F6" s="42" t="s">
        <v>51</v>
      </c>
      <c r="G6" s="43" t="s">
        <v>14</v>
      </c>
      <c r="H6" s="43" t="s">
        <v>15</v>
      </c>
      <c r="I6" s="43" t="s">
        <v>7</v>
      </c>
      <c r="J6" s="43" t="s">
        <v>5</v>
      </c>
      <c r="K6" s="43" t="s">
        <v>5</v>
      </c>
      <c r="L6" s="43" t="s">
        <v>6</v>
      </c>
      <c r="M6" s="50"/>
    </row>
    <row r="7" spans="1:13" ht="15">
      <c r="A7" s="28"/>
      <c r="B7" s="28"/>
      <c r="C7" s="29"/>
      <c r="D7" s="28"/>
      <c r="E7" s="29"/>
      <c r="F7" s="28"/>
      <c r="G7" s="28"/>
      <c r="H7" s="28"/>
      <c r="I7" s="30"/>
      <c r="J7" s="44">
        <f>_xlfn.IFERROR((F7-D7)/D7,0)</f>
        <v>0</v>
      </c>
      <c r="K7" s="44">
        <f>_xlfn.IFERROR(H7/F7,0)</f>
        <v>0</v>
      </c>
      <c r="L7" s="44">
        <f>_xlfn.IFERROR((G7+H7)/(D7+F7),0)</f>
        <v>0</v>
      </c>
      <c r="M7" s="40" t="str">
        <f>IF(OR(ABS(J7)&gt;0.399,ABS(K7)&gt;0.399,ABS(L7)&gt;0.399,ABS(J7)&lt;-0.399,ABS(K7)&lt;-0.399,ABS(L7)&lt;-0.399),"YES","NO")</f>
        <v>NO</v>
      </c>
    </row>
    <row r="8" spans="1:13" ht="15">
      <c r="A8" s="28"/>
      <c r="B8" s="28"/>
      <c r="C8" s="29"/>
      <c r="D8" s="28"/>
      <c r="E8" s="29"/>
      <c r="F8" s="28"/>
      <c r="G8" s="28"/>
      <c r="H8" s="28"/>
      <c r="I8" s="30"/>
      <c r="J8" s="44">
        <f aca="true" t="shared" si="0" ref="J8:J18">_xlfn.IFERROR((F8-D8)/D8,0)</f>
        <v>0</v>
      </c>
      <c r="K8" s="44">
        <f aca="true" t="shared" si="1" ref="K8:K18">_xlfn.IFERROR(H8/F8,0)</f>
        <v>0</v>
      </c>
      <c r="L8" s="44">
        <f aca="true" t="shared" si="2" ref="L8:L18">_xlfn.IFERROR((G8+H8)/(D8+F8),0)</f>
        <v>0</v>
      </c>
      <c r="M8" s="40" t="str">
        <f aca="true" t="shared" si="3" ref="M8:M18">IF(OR(ABS(J8)&gt;0.399,ABS(K8)&gt;0.399,ABS(L8)&gt;0.399,ABS(J8)&lt;-0.399,ABS(K8)&lt;-0.399,ABS(L8)&lt;-0.399),"YES","NO")</f>
        <v>NO</v>
      </c>
    </row>
    <row r="9" spans="1:13" ht="15">
      <c r="A9" s="28"/>
      <c r="B9" s="28"/>
      <c r="C9" s="29"/>
      <c r="D9" s="28"/>
      <c r="E9" s="29"/>
      <c r="F9" s="28"/>
      <c r="G9" s="28"/>
      <c r="H9" s="28"/>
      <c r="I9" s="30"/>
      <c r="J9" s="44">
        <f t="shared" si="0"/>
        <v>0</v>
      </c>
      <c r="K9" s="44">
        <f t="shared" si="1"/>
        <v>0</v>
      </c>
      <c r="L9" s="44">
        <f t="shared" si="2"/>
        <v>0</v>
      </c>
      <c r="M9" s="40" t="str">
        <f t="shared" si="3"/>
        <v>NO</v>
      </c>
    </row>
    <row r="10" spans="1:13" ht="15">
      <c r="A10" s="28"/>
      <c r="B10" s="28"/>
      <c r="C10" s="29"/>
      <c r="D10" s="28"/>
      <c r="E10" s="29"/>
      <c r="F10" s="28"/>
      <c r="G10" s="28"/>
      <c r="H10" s="28"/>
      <c r="I10" s="30"/>
      <c r="J10" s="44">
        <f t="shared" si="0"/>
        <v>0</v>
      </c>
      <c r="K10" s="44">
        <f t="shared" si="1"/>
        <v>0</v>
      </c>
      <c r="L10" s="44">
        <f t="shared" si="2"/>
        <v>0</v>
      </c>
      <c r="M10" s="40" t="str">
        <f t="shared" si="3"/>
        <v>NO</v>
      </c>
    </row>
    <row r="11" spans="1:13" ht="15">
      <c r="A11" s="28"/>
      <c r="B11" s="28"/>
      <c r="C11" s="29"/>
      <c r="D11" s="28"/>
      <c r="E11" s="29"/>
      <c r="F11" s="28"/>
      <c r="G11" s="28"/>
      <c r="H11" s="28"/>
      <c r="I11" s="30"/>
      <c r="J11" s="44">
        <f t="shared" si="0"/>
        <v>0</v>
      </c>
      <c r="K11" s="44">
        <f t="shared" si="1"/>
        <v>0</v>
      </c>
      <c r="L11" s="44">
        <f t="shared" si="2"/>
        <v>0</v>
      </c>
      <c r="M11" s="40" t="str">
        <f t="shared" si="3"/>
        <v>NO</v>
      </c>
    </row>
    <row r="12" spans="1:13" ht="15">
      <c r="A12" s="28"/>
      <c r="B12" s="28"/>
      <c r="C12" s="29"/>
      <c r="D12" s="28"/>
      <c r="E12" s="29"/>
      <c r="F12" s="28"/>
      <c r="G12" s="28"/>
      <c r="H12" s="28"/>
      <c r="I12" s="30"/>
      <c r="J12" s="44">
        <f t="shared" si="0"/>
        <v>0</v>
      </c>
      <c r="K12" s="44">
        <f t="shared" si="1"/>
        <v>0</v>
      </c>
      <c r="L12" s="44">
        <f t="shared" si="2"/>
        <v>0</v>
      </c>
      <c r="M12" s="40" t="str">
        <f t="shared" si="3"/>
        <v>NO</v>
      </c>
    </row>
    <row r="13" spans="1:13" ht="15">
      <c r="A13" s="28"/>
      <c r="B13" s="28"/>
      <c r="C13" s="29"/>
      <c r="D13" s="28"/>
      <c r="E13" s="29"/>
      <c r="F13" s="28"/>
      <c r="G13" s="28"/>
      <c r="H13" s="28"/>
      <c r="I13" s="30"/>
      <c r="J13" s="44">
        <f t="shared" si="0"/>
        <v>0</v>
      </c>
      <c r="K13" s="44">
        <f t="shared" si="1"/>
        <v>0</v>
      </c>
      <c r="L13" s="44">
        <f t="shared" si="2"/>
        <v>0</v>
      </c>
      <c r="M13" s="40" t="str">
        <f t="shared" si="3"/>
        <v>NO</v>
      </c>
    </row>
    <row r="14" spans="1:13" ht="15">
      <c r="A14" s="28"/>
      <c r="B14" s="28"/>
      <c r="C14" s="29"/>
      <c r="D14" s="28"/>
      <c r="E14" s="29"/>
      <c r="F14" s="28"/>
      <c r="G14" s="28"/>
      <c r="H14" s="28"/>
      <c r="I14" s="30"/>
      <c r="J14" s="44">
        <f t="shared" si="0"/>
        <v>0</v>
      </c>
      <c r="K14" s="44">
        <f t="shared" si="1"/>
        <v>0</v>
      </c>
      <c r="L14" s="44">
        <f t="shared" si="2"/>
        <v>0</v>
      </c>
      <c r="M14" s="40" t="str">
        <f t="shared" si="3"/>
        <v>NO</v>
      </c>
    </row>
    <row r="15" spans="1:13" ht="15">
      <c r="A15" s="28"/>
      <c r="B15" s="28"/>
      <c r="C15" s="29"/>
      <c r="D15" s="28"/>
      <c r="E15" s="29"/>
      <c r="F15" s="28"/>
      <c r="G15" s="28"/>
      <c r="H15" s="28"/>
      <c r="I15" s="30"/>
      <c r="J15" s="44">
        <f t="shared" si="0"/>
        <v>0</v>
      </c>
      <c r="K15" s="44">
        <f t="shared" si="1"/>
        <v>0</v>
      </c>
      <c r="L15" s="44">
        <f t="shared" si="2"/>
        <v>0</v>
      </c>
      <c r="M15" s="40" t="str">
        <f t="shared" si="3"/>
        <v>NO</v>
      </c>
    </row>
    <row r="16" spans="1:13" ht="15">
      <c r="A16" s="28"/>
      <c r="B16" s="28"/>
      <c r="C16" s="29"/>
      <c r="D16" s="28"/>
      <c r="E16" s="29"/>
      <c r="F16" s="28"/>
      <c r="G16" s="28"/>
      <c r="H16" s="28"/>
      <c r="I16" s="30"/>
      <c r="J16" s="44">
        <f t="shared" si="0"/>
        <v>0</v>
      </c>
      <c r="K16" s="44">
        <f t="shared" si="1"/>
        <v>0</v>
      </c>
      <c r="L16" s="44">
        <f t="shared" si="2"/>
        <v>0</v>
      </c>
      <c r="M16" s="40" t="str">
        <f t="shared" si="3"/>
        <v>NO</v>
      </c>
    </row>
    <row r="17" spans="1:13" ht="15">
      <c r="A17" s="28"/>
      <c r="B17" s="28"/>
      <c r="C17" s="29"/>
      <c r="D17" s="28"/>
      <c r="E17" s="29"/>
      <c r="F17" s="28"/>
      <c r="G17" s="28"/>
      <c r="H17" s="28"/>
      <c r="I17" s="30"/>
      <c r="J17" s="44">
        <f t="shared" si="0"/>
        <v>0</v>
      </c>
      <c r="K17" s="44">
        <f t="shared" si="1"/>
        <v>0</v>
      </c>
      <c r="L17" s="44">
        <f t="shared" si="2"/>
        <v>0</v>
      </c>
      <c r="M17" s="40" t="str">
        <f t="shared" si="3"/>
        <v>NO</v>
      </c>
    </row>
    <row r="18" spans="1:13" ht="15">
      <c r="A18" s="28"/>
      <c r="B18" s="28"/>
      <c r="C18" s="29"/>
      <c r="D18" s="28"/>
      <c r="E18" s="29"/>
      <c r="F18" s="28"/>
      <c r="G18" s="28"/>
      <c r="H18" s="28"/>
      <c r="I18" s="30"/>
      <c r="J18" s="44">
        <f t="shared" si="0"/>
        <v>0</v>
      </c>
      <c r="K18" s="44">
        <f t="shared" si="1"/>
        <v>0</v>
      </c>
      <c r="L18" s="44">
        <f t="shared" si="2"/>
        <v>0</v>
      </c>
      <c r="M18" s="40" t="str">
        <f t="shared" si="3"/>
        <v>NO</v>
      </c>
    </row>
    <row r="21" ht="15">
      <c r="B21" s="27" t="s">
        <v>23</v>
      </c>
    </row>
    <row r="22" ht="15">
      <c r="B22" s="37" t="s">
        <v>54</v>
      </c>
    </row>
    <row r="24" spans="1:2" ht="15">
      <c r="A24" s="22" t="s">
        <v>27</v>
      </c>
      <c r="B24" s="23" t="s">
        <v>60</v>
      </c>
    </row>
    <row r="25" spans="1:2" ht="15">
      <c r="A25" s="22" t="s">
        <v>28</v>
      </c>
      <c r="B25" s="23" t="s">
        <v>42</v>
      </c>
    </row>
    <row r="26" spans="1:2" ht="15">
      <c r="A26" s="22" t="s">
        <v>29</v>
      </c>
      <c r="B26" s="23" t="s">
        <v>43</v>
      </c>
    </row>
  </sheetData>
  <sheetProtection insertRows="0" deleteColumns="0" deleteRows="0" sort="0"/>
  <mergeCells count="2">
    <mergeCell ref="M5:M6"/>
    <mergeCell ref="E4:H4"/>
  </mergeCells>
  <printOptions gridLines="1"/>
  <pageMargins left="0.7" right="0.7" top="1" bottom="1" header="0.5" footer="0.5"/>
  <pageSetup errors="dash"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M18"/>
  <sheetViews>
    <sheetView zoomScale="90" zoomScaleNormal="90" zoomScalePageLayoutView="0" workbookViewId="0" topLeftCell="A1">
      <selection activeCell="A1" sqref="A1"/>
    </sheetView>
  </sheetViews>
  <sheetFormatPr defaultColWidth="9.140625" defaultRowHeight="12.75"/>
  <cols>
    <col min="1" max="1" width="6.140625" style="7" customWidth="1"/>
    <col min="2" max="2" width="26.8515625" style="7" customWidth="1"/>
    <col min="3" max="3" width="14.28125" style="7" customWidth="1"/>
    <col min="4" max="4" width="13.421875" style="7" customWidth="1"/>
    <col min="5" max="5" width="15.00390625" style="7" customWidth="1"/>
    <col min="6" max="6" width="13.28125" style="7" customWidth="1"/>
    <col min="7" max="7" width="12.421875" style="7" customWidth="1"/>
    <col min="8" max="8" width="11.8515625" style="7" customWidth="1"/>
    <col min="9" max="9" width="23.8515625" style="7" customWidth="1"/>
    <col min="10" max="10" width="10.8515625" style="7" customWidth="1"/>
    <col min="11" max="11" width="11.7109375" style="7" customWidth="1"/>
    <col min="12" max="12" width="10.140625" style="7" customWidth="1"/>
    <col min="13" max="13" width="14.421875" style="7" customWidth="1"/>
    <col min="14" max="16384" width="9.140625" style="7" customWidth="1"/>
  </cols>
  <sheetData>
    <row r="1" spans="2:3" ht="15">
      <c r="B1" s="13" t="s">
        <v>0</v>
      </c>
      <c r="C1" s="13"/>
    </row>
    <row r="3" spans="1:13" ht="15">
      <c r="A3" s="31"/>
      <c r="B3" s="32" t="s">
        <v>1</v>
      </c>
      <c r="C3" s="31" t="s">
        <v>49</v>
      </c>
      <c r="D3" s="31"/>
      <c r="E3" s="31"/>
      <c r="F3" s="31"/>
      <c r="G3" s="31"/>
      <c r="H3" s="31"/>
      <c r="I3" s="31"/>
      <c r="J3" s="31"/>
      <c r="K3" s="31"/>
      <c r="L3" s="31"/>
      <c r="M3" s="31"/>
    </row>
    <row r="4" spans="1:13" ht="15">
      <c r="A4" s="31"/>
      <c r="B4" s="32" t="s">
        <v>2</v>
      </c>
      <c r="C4" s="47">
        <v>7777</v>
      </c>
      <c r="D4" s="33" t="s">
        <v>3</v>
      </c>
      <c r="E4" s="54" t="s">
        <v>48</v>
      </c>
      <c r="F4" s="55"/>
      <c r="G4" s="55"/>
      <c r="H4" s="56"/>
      <c r="I4" s="31"/>
      <c r="J4" s="31"/>
      <c r="K4" s="31"/>
      <c r="L4" s="31"/>
      <c r="M4" s="31"/>
    </row>
    <row r="5" spans="1:13" ht="15" customHeight="1">
      <c r="A5" s="31"/>
      <c r="B5" s="31"/>
      <c r="C5" s="31"/>
      <c r="D5" s="31"/>
      <c r="E5" s="31"/>
      <c r="F5" s="31"/>
      <c r="G5" s="31"/>
      <c r="H5" s="31"/>
      <c r="I5" s="31"/>
      <c r="J5" s="40" t="s">
        <v>24</v>
      </c>
      <c r="K5" s="40" t="s">
        <v>25</v>
      </c>
      <c r="L5" s="40" t="s">
        <v>26</v>
      </c>
      <c r="M5" s="49" t="s">
        <v>57</v>
      </c>
    </row>
    <row r="6" spans="1:13" ht="39" customHeight="1">
      <c r="A6" s="33" t="s">
        <v>12</v>
      </c>
      <c r="B6" s="33" t="s">
        <v>4</v>
      </c>
      <c r="C6" s="48" t="s">
        <v>44</v>
      </c>
      <c r="D6" s="48" t="s">
        <v>45</v>
      </c>
      <c r="E6" s="48" t="s">
        <v>50</v>
      </c>
      <c r="F6" s="48" t="s">
        <v>51</v>
      </c>
      <c r="G6" s="48" t="s">
        <v>14</v>
      </c>
      <c r="H6" s="48" t="s">
        <v>15</v>
      </c>
      <c r="I6" s="48" t="s">
        <v>7</v>
      </c>
      <c r="J6" s="43" t="s">
        <v>5</v>
      </c>
      <c r="K6" s="43" t="s">
        <v>5</v>
      </c>
      <c r="L6" s="43" t="s">
        <v>6</v>
      </c>
      <c r="M6" s="50"/>
    </row>
    <row r="7" spans="1:13" ht="15">
      <c r="A7" s="31">
        <v>7771</v>
      </c>
      <c r="B7" s="31" t="s">
        <v>30</v>
      </c>
      <c r="C7" s="34" t="s">
        <v>13</v>
      </c>
      <c r="D7" s="31">
        <v>320</v>
      </c>
      <c r="E7" s="34" t="s">
        <v>13</v>
      </c>
      <c r="F7" s="31">
        <v>500</v>
      </c>
      <c r="G7" s="31"/>
      <c r="H7" s="31"/>
      <c r="I7" s="35"/>
      <c r="J7" s="45">
        <f>(F7-D7)/D7</f>
        <v>0.5625</v>
      </c>
      <c r="K7" s="45">
        <f>H7/F7</f>
        <v>0</v>
      </c>
      <c r="L7" s="45">
        <f>(G7+H7)/(D7+F7)</f>
        <v>0</v>
      </c>
      <c r="M7" s="46" t="str">
        <f>IF(OR(ABS(J7)&gt;0.399,ABS(K7)&gt;0.399,ABS(L7)&gt;0.399),"YES","NO")</f>
        <v>YES</v>
      </c>
    </row>
    <row r="8" spans="1:13" ht="15">
      <c r="A8" s="31">
        <v>7772</v>
      </c>
      <c r="B8" s="31" t="s">
        <v>31</v>
      </c>
      <c r="C8" s="34" t="s">
        <v>13</v>
      </c>
      <c r="D8" s="31">
        <v>500</v>
      </c>
      <c r="E8" s="34" t="s">
        <v>13</v>
      </c>
      <c r="F8" s="31">
        <v>320</v>
      </c>
      <c r="G8" s="31"/>
      <c r="H8" s="31"/>
      <c r="I8" s="35"/>
      <c r="J8" s="45">
        <f>(F8-D8)/D8</f>
        <v>-0.36</v>
      </c>
      <c r="K8" s="45">
        <f>H8/F8</f>
        <v>0</v>
      </c>
      <c r="L8" s="45">
        <f>(G8+H8)/(D8+F8)</f>
        <v>0</v>
      </c>
      <c r="M8" s="46" t="str">
        <f>IF(OR(ABS(J8)&gt;0.399,ABS(K8)&gt;0.399,ABS(L8)&gt;0.399),"YES","NO")</f>
        <v>NO</v>
      </c>
    </row>
    <row r="9" spans="1:13" ht="77.25" customHeight="1">
      <c r="A9" s="31">
        <v>7773</v>
      </c>
      <c r="B9" s="31" t="s">
        <v>32</v>
      </c>
      <c r="C9" s="34" t="s">
        <v>8</v>
      </c>
      <c r="D9" s="31">
        <v>400</v>
      </c>
      <c r="E9" s="34" t="s">
        <v>9</v>
      </c>
      <c r="F9" s="31">
        <v>400</v>
      </c>
      <c r="G9" s="31">
        <v>200</v>
      </c>
      <c r="H9" s="31">
        <v>200</v>
      </c>
      <c r="I9" s="35" t="s">
        <v>16</v>
      </c>
      <c r="J9" s="45">
        <f>(F9-D9)/D9</f>
        <v>0</v>
      </c>
      <c r="K9" s="45">
        <f>H9/F9</f>
        <v>0.5</v>
      </c>
      <c r="L9" s="45">
        <f>(G9+H9)/(D9+F9)</f>
        <v>0.5</v>
      </c>
      <c r="M9" s="46" t="str">
        <f>IF(OR(ABS(J9)&gt;0.399,ABS(K9)&gt;0.399,ABS(L9)&gt;0.399),"YES","NO")</f>
        <v>YES</v>
      </c>
    </row>
    <row r="10" spans="1:13" ht="91.5" customHeight="1">
      <c r="A10" s="31">
        <v>7774</v>
      </c>
      <c r="B10" s="31" t="s">
        <v>33</v>
      </c>
      <c r="C10" s="34" t="s">
        <v>10</v>
      </c>
      <c r="D10" s="31">
        <v>530</v>
      </c>
      <c r="E10" s="34" t="s">
        <v>11</v>
      </c>
      <c r="F10" s="31">
        <v>400</v>
      </c>
      <c r="G10" s="31">
        <v>260</v>
      </c>
      <c r="H10" s="31">
        <v>130</v>
      </c>
      <c r="I10" s="35" t="s">
        <v>17</v>
      </c>
      <c r="J10" s="45">
        <f>(F10-D10)/D10</f>
        <v>-0.24528301886792453</v>
      </c>
      <c r="K10" s="45">
        <f>H10/F10</f>
        <v>0.325</v>
      </c>
      <c r="L10" s="45">
        <f>(G10+H10)/(D10+F10)</f>
        <v>0.41935483870967744</v>
      </c>
      <c r="M10" s="46" t="str">
        <f>IF(OR(ABS(J10)&gt;0.399,ABS(K10)&gt;0.399,ABS(L10)&gt;0.399),"YES","NO")</f>
        <v>YES</v>
      </c>
    </row>
    <row r="13" ht="15">
      <c r="B13" s="36" t="s">
        <v>23</v>
      </c>
    </row>
    <row r="14" ht="15">
      <c r="B14" s="37" t="s">
        <v>54</v>
      </c>
    </row>
    <row r="16" spans="1:2" ht="15">
      <c r="A16" s="7" t="s">
        <v>27</v>
      </c>
      <c r="B16" s="13" t="s">
        <v>59</v>
      </c>
    </row>
    <row r="17" spans="1:2" ht="15">
      <c r="A17" s="7" t="s">
        <v>28</v>
      </c>
      <c r="B17" s="13" t="s">
        <v>46</v>
      </c>
    </row>
    <row r="18" spans="1:2" ht="15">
      <c r="A18" s="7" t="s">
        <v>29</v>
      </c>
      <c r="B18" s="13" t="s">
        <v>47</v>
      </c>
    </row>
  </sheetData>
  <sheetProtection/>
  <mergeCells count="2">
    <mergeCell ref="M5:M6"/>
    <mergeCell ref="E4:H4"/>
  </mergeCells>
  <printOptions gridLines="1"/>
  <pageMargins left="0.7" right="0.7" top="1" bottom="1" header="0.5" footer="0.5"/>
  <pageSetup errors="dash"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Boundary Change Calculator for Accountability Reporting 2014-15</dc:title>
  <dc:subject/>
  <dc:creator/>
  <cp:keywords/>
  <dc:description/>
  <cp:lastModifiedBy>Cindy Barrick</cp:lastModifiedBy>
  <cp:lastPrinted>2013-04-25T16:20:14Z</cp:lastPrinted>
  <dcterms:created xsi:type="dcterms:W3CDTF">2005-02-08T22:15:42Z</dcterms:created>
  <dcterms:modified xsi:type="dcterms:W3CDTF">2015-03-10T00:02:25Z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riority">
    <vt:lpwstr>Tier 1</vt:lpwstr>
  </property>
  <property fmtid="{D5CDD505-2E9C-101B-9397-08002B2CF9AE}" pid="4" name="Estimated Creation Date">
    <vt:lpwstr>2015-03-09T00:00:00Z</vt:lpwstr>
  </property>
  <property fmtid="{D5CDD505-2E9C-101B-9397-08002B2CF9AE}" pid="5" name="Remediation Date">
    <vt:lpwstr>2019-08-23T00:00:00Z</vt:lpwstr>
  </property>
  <property fmtid="{D5CDD505-2E9C-101B-9397-08002B2CF9AE}" pid="6" name="display_urn:schemas-microsoft-com:office:office#Editor">
    <vt:lpwstr>Cindy Barrick</vt:lpwstr>
  </property>
  <property fmtid="{D5CDD505-2E9C-101B-9397-08002B2CF9AE}" pid="7" name="display_urn:schemas-microsoft-com:office:office#Author">
    <vt:lpwstr>Cindy Barrick</vt:lpwstr>
  </property>
</Properties>
</file>