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820" windowHeight="22960" activeTab="1"/>
  </bookViews>
  <sheets>
    <sheet name=" clear" sheetId="1" r:id="rId1"/>
    <sheet name="06 to 07" sheetId="2" r:id="rId2"/>
  </sheets>
  <definedNames>
    <definedName name="Z_2F2154C0_6386_11D7_B607_0002B33EA7B9_.wvu.PrintArea" localSheetId="1" hidden="1">'06 to 07'!$A$1:$M$168</definedName>
    <definedName name="Z_C9E6C6E0_610E_11D7_AF69_00104BCAB5DE_.wvu.PrintArea" localSheetId="1" hidden="1">'06 to 07'!#REF!</definedName>
  </definedNames>
  <calcPr fullCalcOnLoad="1"/>
</workbook>
</file>

<file path=xl/sharedStrings.xml><?xml version="1.0" encoding="utf-8"?>
<sst xmlns="http://schemas.openxmlformats.org/spreadsheetml/2006/main" count="363" uniqueCount="187">
  <si>
    <t>ACTION   ITEMS</t>
  </si>
  <si>
    <t>Workload in Days</t>
  </si>
  <si>
    <t>TS</t>
  </si>
  <si>
    <t>DO</t>
  </si>
  <si>
    <t>NRCS</t>
  </si>
  <si>
    <t>Board</t>
  </si>
  <si>
    <t>Others</t>
  </si>
  <si>
    <t>X</t>
  </si>
  <si>
    <t>Work with landowners to determine USDA program need.</t>
  </si>
  <si>
    <t>Provide technical assistance for EQIP Program.</t>
  </si>
  <si>
    <t>Assist with the implementation and review of CREP plans.</t>
  </si>
  <si>
    <t>x</t>
  </si>
  <si>
    <t>Provide site evaluation to cooperators for ponds and wetlands.</t>
  </si>
  <si>
    <t>Expand use of volunteers for district activities.</t>
  </si>
  <si>
    <t>Host Weed Committee Meeting &amp; update noxious weed list.</t>
  </si>
  <si>
    <t>Encourage biological control agents to be released in Yamhill County.</t>
  </si>
  <si>
    <t>Respond to weed complaints, encourage control, provide tech. assistance.</t>
  </si>
  <si>
    <t>ACTION ITEM</t>
  </si>
  <si>
    <t>WORK LOAD ANALYSIS</t>
  </si>
  <si>
    <t>Host the SWCD annual meeting.</t>
  </si>
  <si>
    <t xml:space="preserve">Conduct conservation tour &amp; or luncheon for community leaders, legislators, etc. </t>
  </si>
  <si>
    <t>Conduct monthly board meetings.  Attend Committee meetings, provide agenda/minutes.</t>
  </si>
  <si>
    <t>Prepare for and conduct an annual financial audit.</t>
  </si>
  <si>
    <t>Produce staff training plans, provide staff evaluations.</t>
  </si>
  <si>
    <t>Update MOA/MOU's and Policy Statement/Operational Agreements with NRCS.</t>
  </si>
  <si>
    <t>Provide computer upgrades and maintenance.</t>
  </si>
  <si>
    <t>Subtotal Objective 3-District Operations</t>
  </si>
  <si>
    <t>Yamhill Basin Council Administration and Meetings.</t>
  </si>
  <si>
    <t>Public information / Education Projects, Storm Drain Stenciling.</t>
  </si>
  <si>
    <t>Support development of 2 watershed projects / funding</t>
  </si>
  <si>
    <t>Staffing Priority Count</t>
  </si>
  <si>
    <t>SUBTOTAL PRIORITY DAYS</t>
  </si>
  <si>
    <t>VACATION/SICK LEAVE</t>
  </si>
  <si>
    <t>TRAINING/CONFERENCES</t>
  </si>
  <si>
    <t>LEGAL HOLIDAYS</t>
  </si>
  <si>
    <t>TOTAL WORKDAYS ACCOUNTED FOR</t>
  </si>
  <si>
    <t>LESS TOTAL WORKDAYS IN ONE YEAR</t>
  </si>
  <si>
    <t xml:space="preserve">DO= Dean O'Reilly, Conservationist Technician                </t>
  </si>
  <si>
    <t>Board - Yamhill Soil and Water Conservation Board</t>
  </si>
  <si>
    <t xml:space="preserve">YBC = Yamhill Basin Council                                                  </t>
  </si>
  <si>
    <t>X = WILL BE INVOLVED BUT NOT COMMITTTED TO ACTIVITY</t>
  </si>
  <si>
    <t xml:space="preserve"> </t>
  </si>
  <si>
    <t>YBC</t>
  </si>
  <si>
    <t>SWCD</t>
  </si>
  <si>
    <t>%</t>
  </si>
  <si>
    <t>Participate in Local and Basin USDA Working Groups.</t>
  </si>
  <si>
    <t>Total</t>
  </si>
  <si>
    <t xml:space="preserve">Objective 1: Utilize and develop existing programs. </t>
  </si>
  <si>
    <t>Days</t>
  </si>
  <si>
    <t>Review &amp; comment on land use planning proposals and activities.</t>
  </si>
  <si>
    <t>GOAL #1  PROVIDE CONSERVATION ASSISTANCE TO LANDOWNERS.</t>
  </si>
  <si>
    <t>GOAL #2  PROVIDE CONSERVATION EDUCATION AND INFORMATION.</t>
  </si>
  <si>
    <t>GOAL #4  WATERSHED WIDE PLANNING AND PROJECT IMPLEMENTATION.</t>
  </si>
  <si>
    <t>Develop and maintain SWCD website.</t>
  </si>
  <si>
    <t>Conduct 2 tours of desired land use practices.</t>
  </si>
  <si>
    <t>Establish SWCD direction through annual and long range planning.</t>
  </si>
  <si>
    <t>Prepare annual budget, maintain sound accounting practices, annual audit.</t>
  </si>
  <si>
    <t>Maintain professional personnel management practices.</t>
  </si>
  <si>
    <t>Provide facilities and equipment needed by staff to implement work plans.</t>
  </si>
  <si>
    <t>Prepare annual budget, present to budget committee and public.</t>
  </si>
  <si>
    <t>Receive public input into activities, maintain office filing and support.</t>
  </si>
  <si>
    <t>Maintain policy and procedure manual, insurance, benefits, and safety.</t>
  </si>
  <si>
    <t>Encourage recruitment of Associate Directors and committee members.</t>
  </si>
  <si>
    <t>Office filing, database maintenance, correspondence, payroll, taxes, accounting.</t>
  </si>
  <si>
    <t xml:space="preserve">Utilize volunteers and partners to complete projects.   </t>
  </si>
  <si>
    <t>Goal #1 Provide conservation assistance.</t>
  </si>
  <si>
    <t>Goal #2 Provide education and outreach.</t>
  </si>
  <si>
    <t>Goal #4 Watershed Planning and project implementation.</t>
  </si>
  <si>
    <t>Goal #4 Watershed Planning/ projects.</t>
  </si>
  <si>
    <t>Goal #3 Sound District Operations.</t>
  </si>
  <si>
    <t>Build working relationship with Grand Rhond Tribe.</t>
  </si>
  <si>
    <t>Ken</t>
  </si>
  <si>
    <t>GOAL #3   ACHIEVE SOUND and STABLE DISTRICT OPERATIONS</t>
  </si>
  <si>
    <t>Research new funding sources, edit applications.</t>
  </si>
  <si>
    <t>Write and submit 3 articles on weed control for news releases.</t>
  </si>
  <si>
    <t>NRCS - Ken Hale, District Conservationist</t>
  </si>
  <si>
    <t xml:space="preserve">Administer existing grant for watershed technical staff through ODA. </t>
  </si>
  <si>
    <t>Develop and administer 2 OWEB small grants for project work.</t>
  </si>
  <si>
    <t>Implement OWEB funded monitoring program.</t>
  </si>
  <si>
    <t>Utilize volunteers and partners to complete projects</t>
  </si>
  <si>
    <t>OWEB/OACD Meeting/Trainings</t>
  </si>
  <si>
    <t>YBC Funding/Budgeting and Project Grants.</t>
  </si>
  <si>
    <t>Organize and conduct workshops</t>
  </si>
  <si>
    <t>DB</t>
  </si>
  <si>
    <t>Provide assistance to 10 landowners restoring riparian &amp; wetland areas.</t>
  </si>
  <si>
    <t>Other activities</t>
  </si>
  <si>
    <t>Follow-up on landowner natural resource concerns (i.e. complaints).</t>
  </si>
  <si>
    <t>Un-anticipated work involving ag water quality plan.</t>
  </si>
  <si>
    <t>Provide forest management information and technical assistance to 20 landowners.</t>
  </si>
  <si>
    <t>Provide assistance in facilitation of control of false brome.</t>
  </si>
  <si>
    <t>Un-anticipated work involving non-program services and assistance.</t>
  </si>
  <si>
    <t xml:space="preserve">Un-anticipated work involving funding sources and issues. </t>
  </si>
  <si>
    <t xml:space="preserve">Un-anticipated work involving noxious weed control. </t>
  </si>
  <si>
    <t>Develop Miller's Woods Outdoor Center Education Program</t>
  </si>
  <si>
    <t>Keep county commissioners informed about conservation issues and projects.</t>
  </si>
  <si>
    <t>Distribute conservation materials.</t>
  </si>
  <si>
    <t xml:space="preserve">Un-anticipated work involving education and outreach. </t>
  </si>
  <si>
    <t>Develop and implement  a plan to aquire a service center</t>
  </si>
  <si>
    <t xml:space="preserve">Working with county toward improved roadside management.  </t>
  </si>
  <si>
    <t>Attend community based clubs and organization meetings.</t>
  </si>
  <si>
    <t>Other</t>
  </si>
  <si>
    <t>Catalogue all books, videos, and lectures, archive photos and slides, soil maps and info sheets.</t>
  </si>
  <si>
    <t>Provide office support to NRCS staff (phones, typing, etc) - supplies, computer support</t>
  </si>
  <si>
    <t>Submit employees for appropriate awards and recognition.</t>
  </si>
  <si>
    <t>DB = Dalena Belden, Adminstrative Assistant</t>
  </si>
  <si>
    <t>Provide quarterly reports for Oregon Dept. of Agriculture that track efforts.</t>
  </si>
  <si>
    <t xml:space="preserve">Implement native plant distribution program to sell 60,000 plants. </t>
  </si>
  <si>
    <t>Continue a knotweed control program.</t>
  </si>
  <si>
    <t>Conduct Woodland Tour outdoor school for over 700 5th graders.</t>
  </si>
  <si>
    <t>ALF</t>
  </si>
  <si>
    <t>JS</t>
  </si>
  <si>
    <t>JS = Jamie Sheahan, Watershed Coordinator</t>
  </si>
  <si>
    <t xml:space="preserve">TS =Tim Stieber, District Manager                                         </t>
  </si>
  <si>
    <t>ALF = Amie Loop-Frison, Resource Conservationist</t>
  </si>
  <si>
    <t>Distribute over 6000 fact sheets to landowners.</t>
  </si>
  <si>
    <t>Staff and board participate in OACD  meetings (depending on budget).</t>
  </si>
  <si>
    <t>Provide training if needed at staff and board meetings.</t>
  </si>
  <si>
    <t xml:space="preserve">Monitoring - Stream Temperature and other parameters. </t>
  </si>
  <si>
    <t>Unanticapated work related to USDA Programs</t>
  </si>
  <si>
    <t>Work with landowners to determine need for assistance and refer to other agencies.</t>
  </si>
  <si>
    <t>Complete work on DSL funded Hess Creek Project</t>
  </si>
  <si>
    <t>Continue oak savanah projects at Cooke and Miller sites</t>
  </si>
  <si>
    <t>Days Remaining FOR 2005/2006 Workplan For Contingency</t>
  </si>
  <si>
    <t xml:space="preserve">Administer LMA  funds and track LMA progress, submit project summaries </t>
  </si>
  <si>
    <t>Provide media w/ news releases, site visits, &amp; background information for articles.</t>
  </si>
  <si>
    <t>Complete improvement projects at Miller Woods.</t>
  </si>
  <si>
    <t>Unanticapated work at Miller Woods</t>
  </si>
  <si>
    <t>Speak to school and after school groups</t>
  </si>
  <si>
    <t>Obj. #1. Inform the general public through public displays, news articles, internet, etc.</t>
  </si>
  <si>
    <t>Obj. #2.  Develop Miller Woods as an Educational Venue For Yamhill County</t>
  </si>
  <si>
    <t>Obj. #3.  Educate school aged citizens.</t>
  </si>
  <si>
    <t>Objective #1 Sub-total</t>
  </si>
  <si>
    <t xml:space="preserve">GOAL #1 Totals  </t>
  </si>
  <si>
    <t>Obj. #4.  Contact/reach elected officials regarding conservation issues.</t>
  </si>
  <si>
    <t>Obj. #5. Teach landowners through workshops and meetings and educational materials.</t>
  </si>
  <si>
    <t>Obj. #6. Provide outreach to community groups through mailings and presentations.</t>
  </si>
  <si>
    <t>Obj. #7.  Maintain a library of conservation related information for staff and public use.</t>
  </si>
  <si>
    <t xml:space="preserve">GOAL #2 TOTALS </t>
  </si>
  <si>
    <t>RC = Michael Crabtree, Resource Conservationist</t>
  </si>
  <si>
    <t>MC</t>
  </si>
  <si>
    <t>Breakdown of Staff Work Tasks</t>
  </si>
  <si>
    <t>Yamhill SWCD 2006 - 2007  Annual Workplan  and Workload Analysis</t>
  </si>
  <si>
    <t>1. Administer Yamhill Basin Council, aquire funds for operations and projects.</t>
  </si>
  <si>
    <t>2. Conduct water quality monitoring activities in the basin.</t>
  </si>
  <si>
    <t>3. Initiate projects with watershed-wide implications.</t>
  </si>
  <si>
    <t>4. Maintain active roadside water quality program.</t>
  </si>
  <si>
    <t>5. Implement Ag Water Quality Management Plan in watershed.</t>
  </si>
  <si>
    <t>Subtotal Goal 4 - Watersheds</t>
  </si>
  <si>
    <t>Objective 2.  Provide non-program related technical assistance and services.</t>
  </si>
  <si>
    <t>Obj. #3 Seek Funding Sources to provide for staff and project implementation.</t>
  </si>
  <si>
    <t>Objective 4.   Fulfill role as Noxious Weed Inspectors.</t>
  </si>
  <si>
    <t>Obj. #5  Influence land use in the county through land use reviews and easements.</t>
  </si>
  <si>
    <t>Objective #2:   Subtotal</t>
  </si>
  <si>
    <t>Objective #3:  Subtotal</t>
  </si>
  <si>
    <t xml:space="preserve">Obj. #4 Weed Control Subtotal </t>
  </si>
  <si>
    <t>Objective #5 Land use Sub-total</t>
  </si>
  <si>
    <t>Utilize Fish and Wildlife funds for Taylor, Wyman, and Balwitt.</t>
  </si>
  <si>
    <t>Complete Kroeker Manure Management Project</t>
  </si>
  <si>
    <t>Handle walk in and phone requests for service and information from 1800 landowners.</t>
  </si>
  <si>
    <t xml:space="preserve">Develop a Willow Cutting block at Miller Woods.  </t>
  </si>
  <si>
    <t xml:space="preserve">Record keeping, monthly and quarterly reporting for SWCD &amp; Agencies. </t>
  </si>
  <si>
    <t>Complete Stuckey (ARG)Wetland Project</t>
  </si>
  <si>
    <t>Complete Friedman Conservation Easement</t>
  </si>
  <si>
    <t>Complete Hutchison Conservation Eaement</t>
  </si>
  <si>
    <t xml:space="preserve">Initiate Wyman Project Phase II. </t>
  </si>
  <si>
    <t>Complete Harlow Manure Storage project</t>
  </si>
  <si>
    <t>Complete Chegwynn Family Farm Plan</t>
  </si>
  <si>
    <t>Develop and manage 6 funding proposals for landowner projects.</t>
  </si>
  <si>
    <t xml:space="preserve">Develop and publish newsletter 3 times per year. </t>
  </si>
  <si>
    <t xml:space="preserve">Select Conservation Cooperator of year. </t>
  </si>
  <si>
    <t>Complete Strategic Plan for Miller Woods.</t>
  </si>
  <si>
    <t xml:space="preserve">Produce an annual work plan &amp; workload analysis. </t>
  </si>
  <si>
    <t>Finish long range plan for Natural resource concerns.</t>
  </si>
  <si>
    <t>Review the LMA SB1010 Plan</t>
  </si>
  <si>
    <t>Avg</t>
  </si>
  <si>
    <t>Organize 2 workshops including March Weed Workshop.</t>
  </si>
  <si>
    <t>Become involved with the regional water quality committee.</t>
  </si>
  <si>
    <t>Implement WaterWise Education Program with small school systems.</t>
  </si>
  <si>
    <t>Continue to provide for ongoing Meadow Knapweed &amp; knotweed projects.</t>
  </si>
  <si>
    <t>Coordinate perennial rye-grass erosion working group</t>
  </si>
  <si>
    <t xml:space="preserve">Administer existing grants to implement restoration projects. </t>
  </si>
  <si>
    <t>Use NFWF &amp; ODA funds to implement riparian plans.</t>
  </si>
  <si>
    <t>Complete intital year of raptor enhancement project using WHIP funds.</t>
  </si>
  <si>
    <t>Utilize OWEB to implement restoration activities for 2 WRP areas and tech support for WRP.</t>
  </si>
  <si>
    <t>Provide technical support for CSP landowners.</t>
  </si>
  <si>
    <t>Kim</t>
  </si>
  <si>
    <t>NRCS - Kim Hudnall, Soil Conservationist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</si>
</sst>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MS Sans Serif"/>
      <family val="0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9"/>
      <name val="Arial Rounded MT Bold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sz val="9"/>
      <name val="Arial Rounded MT Bold"/>
      <family val="0"/>
    </font>
    <font>
      <sz val="10"/>
      <name val="Arial Rounded MT Bold"/>
      <family val="0"/>
    </font>
    <font>
      <i/>
      <sz val="10"/>
      <name val="Arial"/>
      <family val="0"/>
    </font>
    <font>
      <b/>
      <sz val="8"/>
      <name val="Arial"/>
      <family val="2"/>
    </font>
    <font>
      <u val="single"/>
      <sz val="9"/>
      <name val="Arial Rounded MT Bold"/>
      <family val="0"/>
    </font>
    <font>
      <b/>
      <sz val="10"/>
      <name val="MS Sans Serif"/>
      <family val="2"/>
    </font>
    <font>
      <b/>
      <sz val="12"/>
      <name val="Arial"/>
      <family val="0"/>
    </font>
    <font>
      <b/>
      <u val="single"/>
      <sz val="10"/>
      <name val="Arial Rounded MT Bold"/>
      <family val="0"/>
    </font>
    <font>
      <b/>
      <u val="single"/>
      <sz val="11"/>
      <name val="Arial Rounded MT Bold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7" fillId="1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1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3" fillId="1" borderId="10" xfId="0" applyNumberFormat="1" applyFont="1" applyFill="1" applyBorder="1" applyAlignment="1" applyProtection="1">
      <alignment/>
      <protection/>
    </xf>
    <xf numFmtId="0" fontId="3" fillId="1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1" borderId="10" xfId="0" applyNumberFormat="1" applyFont="1" applyFill="1" applyBorder="1" applyAlignment="1" applyProtection="1">
      <alignment horizontal="left"/>
      <protection/>
    </xf>
    <xf numFmtId="9" fontId="5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0" fontId="7" fillId="1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5" fillId="33" borderId="10" xfId="0" applyNumberFormat="1" applyFont="1" applyFill="1" applyBorder="1" applyAlignment="1" applyProtection="1">
      <alignment horizontal="right"/>
      <protection/>
    </xf>
    <xf numFmtId="0" fontId="15" fillId="33" borderId="10" xfId="0" applyNumberFormat="1" applyFont="1" applyFill="1" applyBorder="1" applyAlignment="1" applyProtection="1">
      <alignment horizontal="center"/>
      <protection/>
    </xf>
    <xf numFmtId="0" fontId="3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9" fontId="13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/>
      <protection/>
    </xf>
    <xf numFmtId="9" fontId="3" fillId="0" borderId="1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3" fillId="1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3" fillId="34" borderId="11" xfId="0" applyNumberFormat="1" applyFont="1" applyFill="1" applyBorder="1" applyAlignment="1" applyProtection="1">
      <alignment horizontal="center"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5" fillId="1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/>
      <protection/>
    </xf>
    <xf numFmtId="0" fontId="15" fillId="33" borderId="11" xfId="0" applyNumberFormat="1" applyFont="1" applyFill="1" applyBorder="1" applyAlignment="1" applyProtection="1">
      <alignment horizontal="center"/>
      <protection/>
    </xf>
    <xf numFmtId="1" fontId="14" fillId="33" borderId="11" xfId="0" applyNumberFormat="1" applyFont="1" applyFill="1" applyBorder="1" applyAlignment="1">
      <alignment horizontal="center"/>
    </xf>
    <xf numFmtId="9" fontId="5" fillId="0" borderId="11" xfId="0" applyNumberFormat="1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9" fontId="3" fillId="0" borderId="11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/>
      <protection/>
    </xf>
    <xf numFmtId="9" fontId="5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2" sqref="C2"/>
    </sheetView>
  </sheetViews>
  <sheetFormatPr defaultColWidth="8.710937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="75" zoomScaleNormal="75" workbookViewId="0" topLeftCell="A50">
      <selection activeCell="F108" sqref="F108"/>
    </sheetView>
  </sheetViews>
  <sheetFormatPr defaultColWidth="10.00390625" defaultRowHeight="12.75"/>
  <cols>
    <col min="1" max="1" width="80.421875" style="1" customWidth="1"/>
    <col min="2" max="3" width="5.421875" style="17" customWidth="1"/>
    <col min="4" max="4" width="6.28125" style="17" customWidth="1"/>
    <col min="5" max="5" width="6.140625" style="17" customWidth="1"/>
    <col min="6" max="6" width="5.57421875" style="17" customWidth="1"/>
    <col min="7" max="9" width="6.140625" style="17" customWidth="1"/>
    <col min="10" max="10" width="6.8515625" style="17" customWidth="1"/>
    <col min="11" max="11" width="7.28125" style="17" customWidth="1"/>
    <col min="12" max="12" width="8.421875" style="17" customWidth="1"/>
    <col min="13" max="13" width="8.140625" style="17" customWidth="1"/>
    <col min="14" max="14" width="10.00390625" style="9" customWidth="1"/>
    <col min="15" max="16384" width="10.00390625" style="1" customWidth="1"/>
  </cols>
  <sheetData>
    <row r="1" spans="1:12" ht="16.5" customHeight="1">
      <c r="A1" s="22" t="s">
        <v>141</v>
      </c>
      <c r="B1" s="8"/>
      <c r="C1" s="8"/>
      <c r="D1" s="18"/>
      <c r="E1" s="18"/>
      <c r="F1" s="18"/>
      <c r="G1" s="18"/>
      <c r="H1" s="18"/>
      <c r="I1" s="18"/>
      <c r="J1" s="47"/>
      <c r="K1" s="18"/>
      <c r="L1" s="18"/>
    </row>
    <row r="2" spans="1:13" ht="12.75" customHeight="1">
      <c r="A2" s="5" t="s">
        <v>0</v>
      </c>
      <c r="B2" s="8"/>
      <c r="C2" s="19"/>
      <c r="D2" s="19" t="s">
        <v>1</v>
      </c>
      <c r="E2" s="65"/>
      <c r="F2" s="8"/>
      <c r="G2" s="50" t="s">
        <v>42</v>
      </c>
      <c r="H2" s="50" t="s">
        <v>100</v>
      </c>
      <c r="I2" s="50" t="s">
        <v>4</v>
      </c>
      <c r="J2" s="50" t="s">
        <v>4</v>
      </c>
      <c r="K2" s="50" t="s">
        <v>43</v>
      </c>
      <c r="L2" s="8"/>
      <c r="M2" s="66" t="s">
        <v>46</v>
      </c>
    </row>
    <row r="3" spans="1:13" ht="12.75" customHeight="1">
      <c r="A3" s="23" t="s">
        <v>50</v>
      </c>
      <c r="B3" s="2" t="s">
        <v>2</v>
      </c>
      <c r="C3" s="2" t="s">
        <v>83</v>
      </c>
      <c r="D3" s="2" t="s">
        <v>3</v>
      </c>
      <c r="E3" s="2" t="s">
        <v>139</v>
      </c>
      <c r="F3" s="2" t="s">
        <v>109</v>
      </c>
      <c r="G3" s="2" t="s">
        <v>110</v>
      </c>
      <c r="H3" s="28" t="s">
        <v>42</v>
      </c>
      <c r="I3" s="28" t="s">
        <v>71</v>
      </c>
      <c r="J3" s="2" t="s">
        <v>185</v>
      </c>
      <c r="K3" s="2" t="s">
        <v>5</v>
      </c>
      <c r="L3" s="2" t="s">
        <v>6</v>
      </c>
      <c r="M3" s="66" t="s">
        <v>48</v>
      </c>
    </row>
    <row r="4" spans="1:13" ht="12.75" customHeight="1">
      <c r="A4" s="25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8"/>
    </row>
    <row r="5" spans="1:13" ht="12">
      <c r="A5" s="26" t="s">
        <v>45</v>
      </c>
      <c r="B5" s="30">
        <v>2</v>
      </c>
      <c r="C5" s="30">
        <v>1</v>
      </c>
      <c r="D5" s="30">
        <v>1</v>
      </c>
      <c r="E5" s="30">
        <v>3</v>
      </c>
      <c r="F5" s="30">
        <v>2</v>
      </c>
      <c r="G5" s="30">
        <v>1</v>
      </c>
      <c r="H5" s="30"/>
      <c r="I5" s="30">
        <v>5</v>
      </c>
      <c r="J5" s="30">
        <v>2</v>
      </c>
      <c r="K5" s="30">
        <v>1</v>
      </c>
      <c r="L5" s="30">
        <v>6</v>
      </c>
      <c r="M5" s="58">
        <f aca="true" t="shared" si="0" ref="M5:M14">SUM(B5:L5)</f>
        <v>24</v>
      </c>
    </row>
    <row r="6" spans="1:13" ht="12">
      <c r="A6" s="26" t="s">
        <v>8</v>
      </c>
      <c r="B6" s="30">
        <v>4</v>
      </c>
      <c r="C6" s="30">
        <v>2</v>
      </c>
      <c r="D6" s="30"/>
      <c r="E6" s="30">
        <v>15</v>
      </c>
      <c r="F6" s="30">
        <v>9</v>
      </c>
      <c r="G6" s="30"/>
      <c r="H6" s="30"/>
      <c r="I6" s="30">
        <v>15</v>
      </c>
      <c r="J6" s="30">
        <v>15</v>
      </c>
      <c r="K6" s="30"/>
      <c r="L6" s="30">
        <v>2</v>
      </c>
      <c r="M6" s="58">
        <f t="shared" si="0"/>
        <v>62</v>
      </c>
    </row>
    <row r="7" spans="1:13" ht="12">
      <c r="A7" s="26" t="s">
        <v>9</v>
      </c>
      <c r="B7" s="30"/>
      <c r="C7" s="30"/>
      <c r="D7" s="30">
        <v>5</v>
      </c>
      <c r="E7" s="30">
        <v>50</v>
      </c>
      <c r="F7" s="30"/>
      <c r="G7" s="30"/>
      <c r="H7" s="30"/>
      <c r="I7" s="30">
        <v>70</v>
      </c>
      <c r="J7" s="30">
        <v>90</v>
      </c>
      <c r="K7" s="30" t="s">
        <v>41</v>
      </c>
      <c r="L7" s="30">
        <v>50</v>
      </c>
      <c r="M7" s="58">
        <f t="shared" si="0"/>
        <v>265</v>
      </c>
    </row>
    <row r="8" spans="1:13" ht="12">
      <c r="A8" s="26" t="s">
        <v>10</v>
      </c>
      <c r="B8" s="30"/>
      <c r="C8" s="30"/>
      <c r="D8" s="30">
        <v>6</v>
      </c>
      <c r="E8" s="30">
        <v>5</v>
      </c>
      <c r="F8" s="30">
        <v>12</v>
      </c>
      <c r="G8" s="30"/>
      <c r="H8" s="30"/>
      <c r="I8" s="30">
        <v>20</v>
      </c>
      <c r="J8" s="30">
        <v>5</v>
      </c>
      <c r="K8" s="30" t="s">
        <v>41</v>
      </c>
      <c r="L8" s="30">
        <v>10</v>
      </c>
      <c r="M8" s="58">
        <f t="shared" si="0"/>
        <v>58</v>
      </c>
    </row>
    <row r="9" spans="1:13" ht="12">
      <c r="A9" s="4" t="s">
        <v>156</v>
      </c>
      <c r="B9" s="30">
        <v>2</v>
      </c>
      <c r="C9" s="30"/>
      <c r="D9" s="30">
        <v>12</v>
      </c>
      <c r="E9" s="30">
        <v>5</v>
      </c>
      <c r="F9" s="30"/>
      <c r="G9" s="30" t="s">
        <v>7</v>
      </c>
      <c r="H9" s="30"/>
      <c r="I9" s="30" t="s">
        <v>11</v>
      </c>
      <c r="J9" s="30" t="s">
        <v>41</v>
      </c>
      <c r="K9" s="30">
        <v>0</v>
      </c>
      <c r="L9" s="30">
        <v>2</v>
      </c>
      <c r="M9" s="58">
        <f t="shared" si="0"/>
        <v>21</v>
      </c>
    </row>
    <row r="10" spans="1:13" ht="12">
      <c r="A10" s="4" t="s">
        <v>70</v>
      </c>
      <c r="B10" s="30">
        <v>1</v>
      </c>
      <c r="C10" s="30"/>
      <c r="D10" s="30">
        <v>2</v>
      </c>
      <c r="E10" s="30"/>
      <c r="F10" s="30">
        <v>2</v>
      </c>
      <c r="G10" s="30"/>
      <c r="H10" s="30"/>
      <c r="I10" s="30">
        <v>2</v>
      </c>
      <c r="J10" s="30">
        <v>1</v>
      </c>
      <c r="K10" s="30"/>
      <c r="L10" s="30"/>
      <c r="M10" s="58">
        <f t="shared" si="0"/>
        <v>8</v>
      </c>
    </row>
    <row r="11" spans="1:13" ht="12">
      <c r="A11" s="4" t="s">
        <v>183</v>
      </c>
      <c r="B11" s="30">
        <v>5</v>
      </c>
      <c r="C11" s="30"/>
      <c r="D11" s="30">
        <v>4</v>
      </c>
      <c r="E11" s="30"/>
      <c r="F11" s="30"/>
      <c r="G11" s="30"/>
      <c r="H11" s="30"/>
      <c r="I11" s="30">
        <v>6</v>
      </c>
      <c r="J11" s="30"/>
      <c r="K11" s="30"/>
      <c r="L11" s="30"/>
      <c r="M11" s="58">
        <f t="shared" si="0"/>
        <v>15</v>
      </c>
    </row>
    <row r="12" spans="1:13" ht="12">
      <c r="A12" s="4" t="s">
        <v>181</v>
      </c>
      <c r="B12" s="30">
        <v>2</v>
      </c>
      <c r="C12" s="30"/>
      <c r="D12" s="30"/>
      <c r="E12" s="30"/>
      <c r="F12" s="30">
        <v>112</v>
      </c>
      <c r="G12" s="30"/>
      <c r="H12" s="30"/>
      <c r="I12" s="30"/>
      <c r="J12" s="30"/>
      <c r="K12" s="30"/>
      <c r="L12" s="30"/>
      <c r="M12" s="58">
        <f t="shared" si="0"/>
        <v>114</v>
      </c>
    </row>
    <row r="13" spans="1:13" ht="12">
      <c r="A13" s="4" t="s">
        <v>182</v>
      </c>
      <c r="B13" s="30">
        <v>4</v>
      </c>
      <c r="C13" s="30"/>
      <c r="D13" s="30">
        <v>5</v>
      </c>
      <c r="E13" s="30">
        <v>10</v>
      </c>
      <c r="F13" s="30">
        <v>10</v>
      </c>
      <c r="G13" s="30"/>
      <c r="H13" s="30"/>
      <c r="I13" s="30"/>
      <c r="J13" s="30">
        <v>2</v>
      </c>
      <c r="K13" s="30"/>
      <c r="L13" s="30">
        <v>1</v>
      </c>
      <c r="M13" s="58">
        <f t="shared" si="0"/>
        <v>32</v>
      </c>
    </row>
    <row r="14" spans="1:13" ht="12">
      <c r="A14" s="1" t="s">
        <v>184</v>
      </c>
      <c r="B14" s="9"/>
      <c r="C14" s="9"/>
      <c r="D14" s="9"/>
      <c r="E14" s="9"/>
      <c r="F14" s="9"/>
      <c r="G14" s="9"/>
      <c r="H14" s="9"/>
      <c r="I14" s="9">
        <v>10</v>
      </c>
      <c r="J14" s="9">
        <v>30</v>
      </c>
      <c r="K14" s="9"/>
      <c r="L14" s="9">
        <v>10</v>
      </c>
      <c r="M14" s="58">
        <f t="shared" si="0"/>
        <v>50</v>
      </c>
    </row>
    <row r="15" spans="1:13" ht="12">
      <c r="A15" s="4" t="s">
        <v>118</v>
      </c>
      <c r="B15" s="30">
        <v>4</v>
      </c>
      <c r="C15" s="30">
        <v>2</v>
      </c>
      <c r="D15" s="30">
        <v>2</v>
      </c>
      <c r="E15" s="30">
        <v>10</v>
      </c>
      <c r="F15" s="30">
        <v>5</v>
      </c>
      <c r="G15" s="30"/>
      <c r="H15" s="30"/>
      <c r="I15" s="30">
        <v>15</v>
      </c>
      <c r="J15" s="30">
        <v>10</v>
      </c>
      <c r="K15" s="30">
        <v>1</v>
      </c>
      <c r="L15" s="30">
        <v>4</v>
      </c>
      <c r="M15" s="58">
        <f>SUM(B15:L15)</f>
        <v>53</v>
      </c>
    </row>
    <row r="16" spans="1:13" ht="12.75" customHeight="1">
      <c r="A16" s="12" t="s">
        <v>131</v>
      </c>
      <c r="B16" s="24">
        <f aca="true" t="shared" si="1" ref="B16:M16">SUM(B5:B15)</f>
        <v>24</v>
      </c>
      <c r="C16" s="24">
        <f t="shared" si="1"/>
        <v>5</v>
      </c>
      <c r="D16" s="24">
        <f t="shared" si="1"/>
        <v>37</v>
      </c>
      <c r="E16" s="24">
        <f t="shared" si="1"/>
        <v>98</v>
      </c>
      <c r="F16" s="24">
        <f t="shared" si="1"/>
        <v>152</v>
      </c>
      <c r="G16" s="24">
        <f t="shared" si="1"/>
        <v>1</v>
      </c>
      <c r="H16" s="24">
        <f t="shared" si="1"/>
        <v>0</v>
      </c>
      <c r="I16" s="24">
        <f t="shared" si="1"/>
        <v>143</v>
      </c>
      <c r="J16" s="24">
        <f t="shared" si="1"/>
        <v>155</v>
      </c>
      <c r="K16" s="24">
        <f t="shared" si="1"/>
        <v>2</v>
      </c>
      <c r="L16" s="24">
        <f t="shared" si="1"/>
        <v>85</v>
      </c>
      <c r="M16" s="67">
        <f t="shared" si="1"/>
        <v>702</v>
      </c>
    </row>
    <row r="17" spans="1:13" ht="12.75" customHeight="1">
      <c r="A17" s="11" t="s">
        <v>148</v>
      </c>
      <c r="B17" s="2" t="s">
        <v>2</v>
      </c>
      <c r="C17" s="2" t="s">
        <v>83</v>
      </c>
      <c r="D17" s="2" t="s">
        <v>3</v>
      </c>
      <c r="E17" s="2" t="s">
        <v>139</v>
      </c>
      <c r="F17" s="2" t="s">
        <v>109</v>
      </c>
      <c r="G17" s="2" t="s">
        <v>110</v>
      </c>
      <c r="H17" s="28" t="s">
        <v>42</v>
      </c>
      <c r="I17" s="28" t="s">
        <v>71</v>
      </c>
      <c r="J17" s="2" t="s">
        <v>185</v>
      </c>
      <c r="K17" s="2" t="s">
        <v>5</v>
      </c>
      <c r="L17" s="2" t="s">
        <v>6</v>
      </c>
      <c r="M17" s="66" t="s">
        <v>46</v>
      </c>
    </row>
    <row r="18" spans="1:14" s="31" customFormat="1" ht="10.5">
      <c r="A18" s="26" t="s">
        <v>119</v>
      </c>
      <c r="B18" s="30">
        <v>2</v>
      </c>
      <c r="C18" s="30">
        <v>2</v>
      </c>
      <c r="D18" s="30">
        <v>5</v>
      </c>
      <c r="E18" s="30">
        <v>10</v>
      </c>
      <c r="F18" s="30">
        <v>4</v>
      </c>
      <c r="G18" s="30">
        <v>4</v>
      </c>
      <c r="H18" s="30"/>
      <c r="I18" s="30">
        <v>10</v>
      </c>
      <c r="J18" s="30">
        <v>5</v>
      </c>
      <c r="K18" s="30">
        <v>5</v>
      </c>
      <c r="L18" s="30">
        <v>4</v>
      </c>
      <c r="M18" s="68">
        <f>SUM(B18:L18)</f>
        <v>51</v>
      </c>
      <c r="N18" s="26"/>
    </row>
    <row r="19" spans="1:13" ht="12">
      <c r="A19" s="4" t="s">
        <v>12</v>
      </c>
      <c r="B19" s="8">
        <v>1</v>
      </c>
      <c r="C19" s="8"/>
      <c r="D19" s="8">
        <v>8</v>
      </c>
      <c r="E19" s="8">
        <v>4</v>
      </c>
      <c r="F19" s="8">
        <v>1</v>
      </c>
      <c r="G19" s="8"/>
      <c r="H19" s="8"/>
      <c r="I19" s="8">
        <v>5</v>
      </c>
      <c r="J19" s="8">
        <v>5</v>
      </c>
      <c r="K19" s="8"/>
      <c r="L19" s="8"/>
      <c r="M19" s="68">
        <f aca="true" t="shared" si="2" ref="M19:M25">SUM(B19:L19)</f>
        <v>24</v>
      </c>
    </row>
    <row r="20" spans="1:13" ht="12">
      <c r="A20" s="4" t="s">
        <v>84</v>
      </c>
      <c r="B20" s="8">
        <v>2</v>
      </c>
      <c r="C20" s="8" t="s">
        <v>41</v>
      </c>
      <c r="D20" s="8">
        <v>3</v>
      </c>
      <c r="E20" s="8">
        <v>4</v>
      </c>
      <c r="F20" s="8">
        <v>4</v>
      </c>
      <c r="G20" s="8">
        <v>2</v>
      </c>
      <c r="H20" s="8"/>
      <c r="I20" s="8">
        <v>1</v>
      </c>
      <c r="J20" s="8">
        <v>1</v>
      </c>
      <c r="K20" s="8"/>
      <c r="L20" s="8"/>
      <c r="M20" s="68">
        <f t="shared" si="2"/>
        <v>17</v>
      </c>
    </row>
    <row r="21" spans="1:13" ht="12">
      <c r="A21" s="4" t="s">
        <v>88</v>
      </c>
      <c r="B21" s="8"/>
      <c r="C21" s="8"/>
      <c r="D21" s="8">
        <v>8</v>
      </c>
      <c r="E21" s="8">
        <v>2</v>
      </c>
      <c r="F21" s="8">
        <v>1</v>
      </c>
      <c r="G21" s="8"/>
      <c r="H21" s="8"/>
      <c r="I21" s="8"/>
      <c r="J21" s="8">
        <v>4</v>
      </c>
      <c r="K21" s="8"/>
      <c r="L21" s="8"/>
      <c r="M21" s="68">
        <f t="shared" si="2"/>
        <v>15</v>
      </c>
    </row>
    <row r="22" spans="1:13" ht="12">
      <c r="A22" s="4" t="s">
        <v>158</v>
      </c>
      <c r="B22" s="8">
        <v>4</v>
      </c>
      <c r="C22" s="8">
        <v>10</v>
      </c>
      <c r="D22" s="8">
        <v>10</v>
      </c>
      <c r="E22" s="8">
        <v>8</v>
      </c>
      <c r="F22" s="8">
        <v>4</v>
      </c>
      <c r="G22" s="8" t="s">
        <v>7</v>
      </c>
      <c r="H22" s="8"/>
      <c r="I22" s="8">
        <v>6</v>
      </c>
      <c r="J22" s="8">
        <v>5</v>
      </c>
      <c r="K22" s="8"/>
      <c r="L22" s="8">
        <v>10</v>
      </c>
      <c r="M22" s="68">
        <f t="shared" si="2"/>
        <v>57</v>
      </c>
    </row>
    <row r="23" spans="1:13" ht="12">
      <c r="A23" s="4" t="s">
        <v>106</v>
      </c>
      <c r="B23" s="30">
        <v>12</v>
      </c>
      <c r="C23" s="30">
        <v>12</v>
      </c>
      <c r="D23" s="30">
        <v>6</v>
      </c>
      <c r="E23" s="30">
        <v>5</v>
      </c>
      <c r="F23" s="30">
        <v>5</v>
      </c>
      <c r="G23" s="30">
        <v>3</v>
      </c>
      <c r="H23" s="30"/>
      <c r="I23" s="30"/>
      <c r="J23" s="30" t="s">
        <v>7</v>
      </c>
      <c r="K23" s="30"/>
      <c r="L23" s="30">
        <v>72</v>
      </c>
      <c r="M23" s="68">
        <f t="shared" si="2"/>
        <v>115</v>
      </c>
    </row>
    <row r="24" spans="1:13" ht="12">
      <c r="A24" s="4" t="s">
        <v>159</v>
      </c>
      <c r="B24" s="30">
        <v>2</v>
      </c>
      <c r="C24" s="30">
        <v>1</v>
      </c>
      <c r="D24" s="30">
        <v>2</v>
      </c>
      <c r="E24" s="30" t="s">
        <v>41</v>
      </c>
      <c r="F24" s="30">
        <v>1</v>
      </c>
      <c r="G24" s="30"/>
      <c r="H24" s="30"/>
      <c r="I24" s="30"/>
      <c r="J24" s="30"/>
      <c r="K24" s="30">
        <v>2</v>
      </c>
      <c r="L24" s="30">
        <v>4</v>
      </c>
      <c r="M24" s="68">
        <f t="shared" si="2"/>
        <v>12</v>
      </c>
    </row>
    <row r="25" spans="1:13" ht="12">
      <c r="A25" s="4" t="s">
        <v>13</v>
      </c>
      <c r="B25" s="30">
        <v>3</v>
      </c>
      <c r="C25" s="30">
        <v>3</v>
      </c>
      <c r="D25" s="30">
        <v>2</v>
      </c>
      <c r="E25" s="30">
        <v>2</v>
      </c>
      <c r="F25" s="30">
        <v>2</v>
      </c>
      <c r="G25" s="30"/>
      <c r="H25" s="30"/>
      <c r="I25" s="30"/>
      <c r="J25" s="30"/>
      <c r="K25" s="30"/>
      <c r="L25" s="30"/>
      <c r="M25" s="68">
        <f t="shared" si="2"/>
        <v>12</v>
      </c>
    </row>
    <row r="26" spans="1:13" ht="12">
      <c r="A26" s="4" t="s">
        <v>160</v>
      </c>
      <c r="B26" s="8">
        <v>2</v>
      </c>
      <c r="C26" s="8">
        <v>4</v>
      </c>
      <c r="D26" s="8">
        <v>4</v>
      </c>
      <c r="E26" s="8">
        <v>4</v>
      </c>
      <c r="F26" s="8">
        <v>4</v>
      </c>
      <c r="G26" s="8">
        <v>4</v>
      </c>
      <c r="H26" s="8"/>
      <c r="I26" s="8">
        <v>5</v>
      </c>
      <c r="J26" s="30">
        <v>5</v>
      </c>
      <c r="K26" s="8"/>
      <c r="L26" s="8"/>
      <c r="M26" s="58">
        <f>SUM(B26:L26)</f>
        <v>32</v>
      </c>
    </row>
    <row r="27" spans="1:13" ht="12">
      <c r="A27" s="4" t="s">
        <v>161</v>
      </c>
      <c r="B27" s="8">
        <v>2</v>
      </c>
      <c r="C27" s="8"/>
      <c r="D27" s="8">
        <v>4</v>
      </c>
      <c r="E27" s="8"/>
      <c r="F27" s="8"/>
      <c r="G27" s="8"/>
      <c r="H27" s="8"/>
      <c r="I27" s="30"/>
      <c r="J27" s="30"/>
      <c r="K27" s="8"/>
      <c r="L27" s="8"/>
      <c r="M27" s="58">
        <f aca="true" t="shared" si="3" ref="M27:M33">SUM(B27:L27)</f>
        <v>6</v>
      </c>
    </row>
    <row r="28" spans="1:13" ht="12">
      <c r="A28" s="4" t="s">
        <v>120</v>
      </c>
      <c r="B28" s="8">
        <v>1</v>
      </c>
      <c r="C28" s="8"/>
      <c r="D28" s="8">
        <v>5</v>
      </c>
      <c r="E28" s="8"/>
      <c r="F28" s="8"/>
      <c r="G28" s="8"/>
      <c r="H28" s="8"/>
      <c r="I28" s="30"/>
      <c r="J28" s="30"/>
      <c r="K28" s="8"/>
      <c r="L28" s="8"/>
      <c r="M28" s="58">
        <f t="shared" si="3"/>
        <v>6</v>
      </c>
    </row>
    <row r="29" spans="1:13" ht="12">
      <c r="A29" s="4" t="s">
        <v>164</v>
      </c>
      <c r="B29" s="8">
        <v>2</v>
      </c>
      <c r="C29" s="8"/>
      <c r="D29" s="8">
        <v>5</v>
      </c>
      <c r="E29" s="8">
        <v>3</v>
      </c>
      <c r="F29" s="8"/>
      <c r="G29" s="8"/>
      <c r="H29" s="8"/>
      <c r="I29" s="30"/>
      <c r="J29" s="30"/>
      <c r="K29" s="8"/>
      <c r="L29" s="8"/>
      <c r="M29" s="58">
        <f t="shared" si="3"/>
        <v>10</v>
      </c>
    </row>
    <row r="30" spans="1:13" ht="12">
      <c r="A30" s="4" t="s">
        <v>157</v>
      </c>
      <c r="B30" s="8">
        <v>1</v>
      </c>
      <c r="C30" s="8"/>
      <c r="D30" s="8"/>
      <c r="E30" s="8">
        <v>4</v>
      </c>
      <c r="F30" s="8" t="s">
        <v>41</v>
      </c>
      <c r="G30" s="8"/>
      <c r="H30" s="8"/>
      <c r="I30" s="30"/>
      <c r="J30" s="30"/>
      <c r="K30" s="8"/>
      <c r="L30" s="8"/>
      <c r="M30" s="58">
        <f t="shared" si="3"/>
        <v>5</v>
      </c>
    </row>
    <row r="31" spans="1:13" ht="12">
      <c r="A31" s="4" t="s">
        <v>165</v>
      </c>
      <c r="B31" s="8">
        <v>1</v>
      </c>
      <c r="C31" s="8"/>
      <c r="D31" s="8">
        <v>1</v>
      </c>
      <c r="E31" s="8">
        <v>3</v>
      </c>
      <c r="F31" s="8"/>
      <c r="G31" s="8"/>
      <c r="H31" s="8"/>
      <c r="I31" s="30"/>
      <c r="J31" s="30"/>
      <c r="K31" s="8"/>
      <c r="L31" s="8"/>
      <c r="M31" s="58">
        <f t="shared" si="3"/>
        <v>5</v>
      </c>
    </row>
    <row r="32" spans="1:13" ht="12">
      <c r="A32" s="4" t="s">
        <v>121</v>
      </c>
      <c r="B32" s="8">
        <v>1</v>
      </c>
      <c r="C32" s="8"/>
      <c r="D32" s="8">
        <v>10</v>
      </c>
      <c r="E32" s="8" t="s">
        <v>41</v>
      </c>
      <c r="F32" s="8"/>
      <c r="G32" s="8"/>
      <c r="H32" s="8"/>
      <c r="I32" s="30">
        <v>1</v>
      </c>
      <c r="J32" s="30">
        <v>1</v>
      </c>
      <c r="K32" s="8">
        <v>1</v>
      </c>
      <c r="L32" s="8"/>
      <c r="M32" s="58">
        <f t="shared" si="3"/>
        <v>14</v>
      </c>
    </row>
    <row r="33" spans="1:13" ht="12">
      <c r="A33" s="4" t="s">
        <v>90</v>
      </c>
      <c r="B33" s="8">
        <v>4</v>
      </c>
      <c r="C33" s="8">
        <v>2</v>
      </c>
      <c r="D33" s="8">
        <v>8</v>
      </c>
      <c r="E33" s="8">
        <v>4</v>
      </c>
      <c r="F33" s="8">
        <v>4</v>
      </c>
      <c r="G33" s="8"/>
      <c r="H33" s="8"/>
      <c r="I33" s="8"/>
      <c r="J33" s="30">
        <v>4</v>
      </c>
      <c r="K33" s="8">
        <v>4</v>
      </c>
      <c r="L33" s="8">
        <v>5</v>
      </c>
      <c r="M33" s="58">
        <f t="shared" si="3"/>
        <v>35</v>
      </c>
    </row>
    <row r="34" spans="1:14" s="13" customFormat="1" ht="12" customHeight="1">
      <c r="A34" s="12" t="s">
        <v>152</v>
      </c>
      <c r="B34" s="63">
        <f>SUM(B18:B33)</f>
        <v>40</v>
      </c>
      <c r="C34" s="63">
        <f aca="true" t="shared" si="4" ref="C34:M34">SUM(C18:C33)</f>
        <v>34</v>
      </c>
      <c r="D34" s="63">
        <f t="shared" si="4"/>
        <v>81</v>
      </c>
      <c r="E34" s="63">
        <f t="shared" si="4"/>
        <v>53</v>
      </c>
      <c r="F34" s="63">
        <f t="shared" si="4"/>
        <v>30</v>
      </c>
      <c r="G34" s="63">
        <f t="shared" si="4"/>
        <v>13</v>
      </c>
      <c r="H34" s="63">
        <f t="shared" si="4"/>
        <v>0</v>
      </c>
      <c r="I34" s="63">
        <f t="shared" si="4"/>
        <v>28</v>
      </c>
      <c r="J34" s="63">
        <f t="shared" si="4"/>
        <v>30</v>
      </c>
      <c r="K34" s="63">
        <f t="shared" si="4"/>
        <v>12</v>
      </c>
      <c r="L34" s="63">
        <f t="shared" si="4"/>
        <v>95</v>
      </c>
      <c r="M34" s="69">
        <f t="shared" si="4"/>
        <v>416</v>
      </c>
      <c r="N34" s="83"/>
    </row>
    <row r="35" spans="1:13" ht="12.75" customHeight="1">
      <c r="A35" s="11" t="s">
        <v>149</v>
      </c>
      <c r="B35" s="2" t="s">
        <v>2</v>
      </c>
      <c r="C35" s="2" t="s">
        <v>83</v>
      </c>
      <c r="D35" s="2" t="s">
        <v>3</v>
      </c>
      <c r="E35" s="2" t="s">
        <v>139</v>
      </c>
      <c r="F35" s="2" t="s">
        <v>109</v>
      </c>
      <c r="G35" s="2" t="s">
        <v>110</v>
      </c>
      <c r="H35" s="28" t="s">
        <v>42</v>
      </c>
      <c r="I35" s="28" t="s">
        <v>71</v>
      </c>
      <c r="J35" s="2" t="s">
        <v>185</v>
      </c>
      <c r="K35" s="2" t="s">
        <v>5</v>
      </c>
      <c r="L35" s="2" t="s">
        <v>6</v>
      </c>
      <c r="M35" s="58"/>
    </row>
    <row r="36" spans="1:13" ht="12">
      <c r="A36" s="26" t="s">
        <v>167</v>
      </c>
      <c r="B36" s="8">
        <v>8</v>
      </c>
      <c r="C36" s="8" t="s">
        <v>41</v>
      </c>
      <c r="D36" s="8"/>
      <c r="E36" s="8"/>
      <c r="F36" s="8">
        <v>1</v>
      </c>
      <c r="G36" s="8">
        <v>2</v>
      </c>
      <c r="H36" s="8"/>
      <c r="I36" s="8">
        <v>1</v>
      </c>
      <c r="J36" s="8">
        <v>1</v>
      </c>
      <c r="K36" s="8"/>
      <c r="L36" s="8"/>
      <c r="M36" s="58">
        <f aca="true" t="shared" si="5" ref="M36:M41">SUM(B36:L36)</f>
        <v>13</v>
      </c>
    </row>
    <row r="37" spans="1:13" ht="12">
      <c r="A37" s="4" t="s">
        <v>180</v>
      </c>
      <c r="B37" s="8">
        <v>8</v>
      </c>
      <c r="C37" s="8"/>
      <c r="D37" s="8">
        <v>5</v>
      </c>
      <c r="E37" s="8">
        <v>4</v>
      </c>
      <c r="F37" s="8"/>
      <c r="G37" s="8"/>
      <c r="H37" s="8"/>
      <c r="I37" s="8"/>
      <c r="J37" s="8"/>
      <c r="K37" s="8"/>
      <c r="L37" s="8"/>
      <c r="M37" s="58">
        <f t="shared" si="5"/>
        <v>17</v>
      </c>
    </row>
    <row r="38" spans="1:13" ht="12">
      <c r="A38" s="26" t="s">
        <v>76</v>
      </c>
      <c r="B38" s="8">
        <v>1</v>
      </c>
      <c r="C38" s="8">
        <v>1</v>
      </c>
      <c r="D38" s="8"/>
      <c r="E38" s="8"/>
      <c r="F38" s="8"/>
      <c r="G38" s="8"/>
      <c r="H38" s="8"/>
      <c r="I38" s="8"/>
      <c r="J38" s="8"/>
      <c r="K38" s="8"/>
      <c r="L38" s="8"/>
      <c r="M38" s="58">
        <f t="shared" si="5"/>
        <v>2</v>
      </c>
    </row>
    <row r="39" spans="1:13" ht="12">
      <c r="A39" s="26" t="s">
        <v>73</v>
      </c>
      <c r="B39" s="8">
        <v>4</v>
      </c>
      <c r="C39" s="8" t="s">
        <v>41</v>
      </c>
      <c r="D39" s="8">
        <v>1</v>
      </c>
      <c r="E39" s="8">
        <v>1</v>
      </c>
      <c r="F39" s="8" t="s">
        <v>41</v>
      </c>
      <c r="G39" s="8"/>
      <c r="H39" s="8"/>
      <c r="I39" s="8">
        <v>1</v>
      </c>
      <c r="J39" s="8"/>
      <c r="K39" s="8"/>
      <c r="L39" s="8"/>
      <c r="M39" s="58">
        <f t="shared" si="5"/>
        <v>7</v>
      </c>
    </row>
    <row r="40" spans="1:13" ht="12">
      <c r="A40" s="4" t="s">
        <v>91</v>
      </c>
      <c r="B40" s="8">
        <v>4</v>
      </c>
      <c r="C40" s="8">
        <v>2</v>
      </c>
      <c r="D40" s="8">
        <v>1</v>
      </c>
      <c r="E40" s="8">
        <v>1</v>
      </c>
      <c r="F40" s="8">
        <v>1</v>
      </c>
      <c r="G40" s="8"/>
      <c r="H40" s="8"/>
      <c r="I40" s="8">
        <v>1</v>
      </c>
      <c r="J40" s="8"/>
      <c r="K40" s="8"/>
      <c r="L40" s="8"/>
      <c r="M40" s="58">
        <f t="shared" si="5"/>
        <v>10</v>
      </c>
    </row>
    <row r="41" spans="1:14" s="13" customFormat="1" ht="12.75" customHeight="1">
      <c r="A41" s="12" t="s">
        <v>153</v>
      </c>
      <c r="B41" s="63">
        <f>SUM(B36:B40)</f>
        <v>25</v>
      </c>
      <c r="C41" s="63">
        <f>SUM(C36:C40)</f>
        <v>3</v>
      </c>
      <c r="D41" s="63">
        <f aca="true" t="shared" si="6" ref="D41:L41">SUM(D36:D39)</f>
        <v>6</v>
      </c>
      <c r="E41" s="63">
        <f t="shared" si="6"/>
        <v>5</v>
      </c>
      <c r="F41" s="63">
        <f t="shared" si="6"/>
        <v>1</v>
      </c>
      <c r="G41" s="63">
        <f t="shared" si="6"/>
        <v>2</v>
      </c>
      <c r="H41" s="63">
        <f t="shared" si="6"/>
        <v>0</v>
      </c>
      <c r="I41" s="63">
        <f t="shared" si="6"/>
        <v>2</v>
      </c>
      <c r="J41" s="63">
        <f t="shared" si="6"/>
        <v>1</v>
      </c>
      <c r="K41" s="63">
        <f t="shared" si="6"/>
        <v>0</v>
      </c>
      <c r="L41" s="63">
        <f t="shared" si="6"/>
        <v>0</v>
      </c>
      <c r="M41" s="70">
        <f t="shared" si="5"/>
        <v>45</v>
      </c>
      <c r="N41" s="83"/>
    </row>
    <row r="42" spans="1:14" s="13" customFormat="1" ht="12.75" customHeight="1">
      <c r="A42" s="1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1"/>
      <c r="N42" s="83"/>
    </row>
    <row r="43" spans="1:13" ht="12.75" customHeight="1">
      <c r="A43" s="11" t="s">
        <v>150</v>
      </c>
      <c r="B43" s="2" t="s">
        <v>2</v>
      </c>
      <c r="C43" s="2" t="s">
        <v>83</v>
      </c>
      <c r="D43" s="2" t="s">
        <v>3</v>
      </c>
      <c r="E43" s="2" t="s">
        <v>139</v>
      </c>
      <c r="F43" s="2" t="s">
        <v>109</v>
      </c>
      <c r="G43" s="2" t="s">
        <v>110</v>
      </c>
      <c r="H43" s="28" t="s">
        <v>42</v>
      </c>
      <c r="I43" s="28" t="s">
        <v>71</v>
      </c>
      <c r="J43" s="2" t="s">
        <v>185</v>
      </c>
      <c r="K43" s="2" t="s">
        <v>5</v>
      </c>
      <c r="L43" s="2" t="s">
        <v>6</v>
      </c>
      <c r="M43" s="58"/>
    </row>
    <row r="44" spans="1:13" ht="12">
      <c r="A44" s="4" t="s">
        <v>178</v>
      </c>
      <c r="B44" s="30">
        <v>2</v>
      </c>
      <c r="C44" s="30" t="s">
        <v>7</v>
      </c>
      <c r="D44" s="30">
        <v>4</v>
      </c>
      <c r="E44" s="30"/>
      <c r="F44" s="30"/>
      <c r="G44" s="30"/>
      <c r="H44" s="30"/>
      <c r="I44" s="30"/>
      <c r="J44" s="30"/>
      <c r="K44" s="30" t="s">
        <v>41</v>
      </c>
      <c r="L44" s="30" t="s">
        <v>41</v>
      </c>
      <c r="M44" s="58">
        <f>SUM(B44:L44)</f>
        <v>6</v>
      </c>
    </row>
    <row r="45" spans="1:13" ht="12">
      <c r="A45" s="4" t="s">
        <v>89</v>
      </c>
      <c r="B45" s="30">
        <v>4</v>
      </c>
      <c r="C45" s="30" t="s">
        <v>41</v>
      </c>
      <c r="D45" s="30" t="s">
        <v>41</v>
      </c>
      <c r="E45" s="30"/>
      <c r="F45" s="30"/>
      <c r="G45" s="30"/>
      <c r="H45" s="30"/>
      <c r="I45" s="30"/>
      <c r="J45" s="30"/>
      <c r="K45" s="30"/>
      <c r="L45" s="30" t="s">
        <v>41</v>
      </c>
      <c r="M45" s="58">
        <f aca="true" t="shared" si="7" ref="M45:M52">SUM(B45:L45)</f>
        <v>4</v>
      </c>
    </row>
    <row r="46" spans="1:13" ht="12">
      <c r="A46" s="4" t="s">
        <v>14</v>
      </c>
      <c r="B46" s="30">
        <v>1</v>
      </c>
      <c r="C46" s="30">
        <v>1</v>
      </c>
      <c r="D46" s="30">
        <v>1</v>
      </c>
      <c r="E46" s="30"/>
      <c r="F46" s="30" t="s">
        <v>41</v>
      </c>
      <c r="G46" s="30"/>
      <c r="H46" s="30"/>
      <c r="I46" s="30"/>
      <c r="J46" s="30"/>
      <c r="K46" s="30">
        <v>1</v>
      </c>
      <c r="L46" s="30">
        <v>1</v>
      </c>
      <c r="M46" s="58">
        <f t="shared" si="7"/>
        <v>5</v>
      </c>
    </row>
    <row r="47" spans="1:13" ht="12">
      <c r="A47" s="4" t="s">
        <v>15</v>
      </c>
      <c r="B47" s="30">
        <v>1</v>
      </c>
      <c r="C47" s="30"/>
      <c r="D47" s="30">
        <v>1</v>
      </c>
      <c r="E47" s="30"/>
      <c r="F47" s="30"/>
      <c r="G47" s="30"/>
      <c r="H47" s="30"/>
      <c r="I47" s="30"/>
      <c r="J47" s="30"/>
      <c r="K47" s="30"/>
      <c r="L47" s="30" t="s">
        <v>41</v>
      </c>
      <c r="M47" s="58">
        <f t="shared" si="7"/>
        <v>2</v>
      </c>
    </row>
    <row r="48" spans="1:13" ht="12">
      <c r="A48" s="4" t="s">
        <v>16</v>
      </c>
      <c r="B48" s="30">
        <v>3</v>
      </c>
      <c r="C48" s="30"/>
      <c r="D48" s="30">
        <v>3</v>
      </c>
      <c r="E48" s="30">
        <v>2</v>
      </c>
      <c r="F48" s="30" t="s">
        <v>41</v>
      </c>
      <c r="G48" s="30"/>
      <c r="H48" s="30"/>
      <c r="I48" s="30"/>
      <c r="J48" s="30"/>
      <c r="K48" s="30" t="s">
        <v>41</v>
      </c>
      <c r="L48" s="30" t="s">
        <v>41</v>
      </c>
      <c r="M48" s="58">
        <f t="shared" si="7"/>
        <v>8</v>
      </c>
    </row>
    <row r="49" spans="1:13" ht="12">
      <c r="A49" s="4" t="s">
        <v>74</v>
      </c>
      <c r="B49" s="30">
        <v>2</v>
      </c>
      <c r="C49" s="30" t="s">
        <v>41</v>
      </c>
      <c r="D49" s="30">
        <v>2</v>
      </c>
      <c r="E49" s="30"/>
      <c r="F49" s="30" t="s">
        <v>41</v>
      </c>
      <c r="G49" s="30"/>
      <c r="H49" s="30"/>
      <c r="I49" s="30"/>
      <c r="J49" s="30"/>
      <c r="K49" s="30"/>
      <c r="L49" s="30"/>
      <c r="M49" s="58">
        <f t="shared" si="7"/>
        <v>4</v>
      </c>
    </row>
    <row r="50" spans="1:13" ht="12">
      <c r="A50" s="26" t="s">
        <v>107</v>
      </c>
      <c r="B50" s="30">
        <v>1</v>
      </c>
      <c r="C50" s="30"/>
      <c r="D50" s="30">
        <v>3</v>
      </c>
      <c r="E50" s="30">
        <v>4</v>
      </c>
      <c r="F50" s="30" t="s">
        <v>41</v>
      </c>
      <c r="G50" s="30"/>
      <c r="H50" s="30"/>
      <c r="I50" s="30"/>
      <c r="J50" s="30"/>
      <c r="K50" s="30"/>
      <c r="L50" s="30"/>
      <c r="M50" s="58">
        <f t="shared" si="7"/>
        <v>8</v>
      </c>
    </row>
    <row r="51" spans="1:13" ht="12">
      <c r="A51" s="4" t="s">
        <v>92</v>
      </c>
      <c r="B51" s="30">
        <v>1</v>
      </c>
      <c r="C51" s="30"/>
      <c r="D51" s="30">
        <v>2</v>
      </c>
      <c r="E51" s="30">
        <v>1</v>
      </c>
      <c r="F51" s="30" t="s">
        <v>41</v>
      </c>
      <c r="G51" s="30"/>
      <c r="H51" s="30"/>
      <c r="I51" s="30"/>
      <c r="J51" s="30"/>
      <c r="K51" s="30"/>
      <c r="L51" s="30"/>
      <c r="M51" s="58">
        <f t="shared" si="7"/>
        <v>4</v>
      </c>
    </row>
    <row r="52" spans="1:14" s="13" customFormat="1" ht="12" customHeight="1">
      <c r="A52" s="12" t="s">
        <v>154</v>
      </c>
      <c r="B52" s="63">
        <f>SUM(B44:B51)</f>
        <v>15</v>
      </c>
      <c r="C52" s="63">
        <f>SUM(C44:C50)</f>
        <v>1</v>
      </c>
      <c r="D52" s="63">
        <f>SUM(D44:D51)</f>
        <v>16</v>
      </c>
      <c r="E52" s="63">
        <f>SUM(E44:E50)</f>
        <v>6</v>
      </c>
      <c r="F52" s="63">
        <f>SUM(F44:F51)</f>
        <v>0</v>
      </c>
      <c r="G52" s="63">
        <f aca="true" t="shared" si="8" ref="G52:L52">SUM(G44:G50)</f>
        <v>0</v>
      </c>
      <c r="H52" s="63">
        <f t="shared" si="8"/>
        <v>0</v>
      </c>
      <c r="I52" s="63">
        <f t="shared" si="8"/>
        <v>0</v>
      </c>
      <c r="J52" s="63">
        <f t="shared" si="8"/>
        <v>0</v>
      </c>
      <c r="K52" s="63">
        <f t="shared" si="8"/>
        <v>1</v>
      </c>
      <c r="L52" s="63">
        <f t="shared" si="8"/>
        <v>1</v>
      </c>
      <c r="M52" s="70">
        <f t="shared" si="7"/>
        <v>40</v>
      </c>
      <c r="N52" s="83"/>
    </row>
    <row r="53" spans="1:13" ht="12.75" customHeight="1">
      <c r="A53" s="11" t="s">
        <v>151</v>
      </c>
      <c r="B53" s="2" t="s">
        <v>2</v>
      </c>
      <c r="C53" s="2" t="s">
        <v>83</v>
      </c>
      <c r="D53" s="2" t="s">
        <v>3</v>
      </c>
      <c r="E53" s="2" t="s">
        <v>139</v>
      </c>
      <c r="F53" s="2" t="s">
        <v>109</v>
      </c>
      <c r="G53" s="2" t="s">
        <v>110</v>
      </c>
      <c r="H53" s="28" t="s">
        <v>42</v>
      </c>
      <c r="I53" s="28" t="s">
        <v>71</v>
      </c>
      <c r="J53" s="2" t="s">
        <v>185</v>
      </c>
      <c r="K53" s="2" t="s">
        <v>5</v>
      </c>
      <c r="L53" s="2" t="s">
        <v>6</v>
      </c>
      <c r="M53" s="58"/>
    </row>
    <row r="54" spans="1:13" ht="12">
      <c r="A54" s="4" t="s">
        <v>49</v>
      </c>
      <c r="B54" s="8">
        <v>2</v>
      </c>
      <c r="C54" s="8">
        <v>8</v>
      </c>
      <c r="D54" s="8" t="s">
        <v>41</v>
      </c>
      <c r="E54" s="8"/>
      <c r="F54" s="8"/>
      <c r="G54" s="8"/>
      <c r="H54" s="8"/>
      <c r="I54" s="8"/>
      <c r="J54" s="8"/>
      <c r="K54" s="8">
        <v>7</v>
      </c>
      <c r="L54" s="8"/>
      <c r="M54" s="58">
        <f>SUM(B54:L54)</f>
        <v>17</v>
      </c>
    </row>
    <row r="55" spans="1:13" ht="12">
      <c r="A55" s="4" t="s">
        <v>162</v>
      </c>
      <c r="B55" s="8">
        <v>3</v>
      </c>
      <c r="C55" s="8"/>
      <c r="D55" s="8"/>
      <c r="E55" s="8">
        <v>1</v>
      </c>
      <c r="F55" s="8"/>
      <c r="G55" s="8"/>
      <c r="H55" s="8"/>
      <c r="I55" s="8"/>
      <c r="J55" s="8"/>
      <c r="K55" s="8"/>
      <c r="L55" s="8">
        <v>2</v>
      </c>
      <c r="M55" s="58"/>
    </row>
    <row r="56" spans="1:13" ht="12">
      <c r="A56" s="26" t="s">
        <v>163</v>
      </c>
      <c r="B56" s="15">
        <v>3</v>
      </c>
      <c r="C56" s="15" t="s">
        <v>41</v>
      </c>
      <c r="D56" s="15"/>
      <c r="E56" s="15">
        <v>1</v>
      </c>
      <c r="F56" s="15" t="s">
        <v>41</v>
      </c>
      <c r="G56" s="15"/>
      <c r="H56" s="15"/>
      <c r="I56" s="15"/>
      <c r="J56" s="15"/>
      <c r="K56" s="15"/>
      <c r="L56" s="15">
        <v>2</v>
      </c>
      <c r="M56" s="58">
        <f>SUM(B56:L56)</f>
        <v>6</v>
      </c>
    </row>
    <row r="57" spans="1:13" ht="12">
      <c r="A57" s="26" t="s">
        <v>166</v>
      </c>
      <c r="B57" s="15">
        <v>4</v>
      </c>
      <c r="C57" s="15"/>
      <c r="D57" s="15">
        <v>1</v>
      </c>
      <c r="E57" s="15">
        <v>1</v>
      </c>
      <c r="F57" s="15"/>
      <c r="G57" s="15"/>
      <c r="H57" s="15"/>
      <c r="I57" s="15">
        <v>1</v>
      </c>
      <c r="J57" s="15"/>
      <c r="K57" s="15"/>
      <c r="L57" s="15"/>
      <c r="M57" s="58"/>
    </row>
    <row r="58" spans="1:14" s="13" customFormat="1" ht="12.75" customHeight="1">
      <c r="A58" s="12" t="s">
        <v>155</v>
      </c>
      <c r="B58" s="24">
        <f aca="true" t="shared" si="9" ref="B58:L58">SUM(B54:B56)</f>
        <v>8</v>
      </c>
      <c r="C58" s="24">
        <f t="shared" si="9"/>
        <v>8</v>
      </c>
      <c r="D58" s="24">
        <f t="shared" si="9"/>
        <v>0</v>
      </c>
      <c r="E58" s="24">
        <f t="shared" si="9"/>
        <v>2</v>
      </c>
      <c r="F58" s="24">
        <f t="shared" si="9"/>
        <v>0</v>
      </c>
      <c r="G58" s="24">
        <f t="shared" si="9"/>
        <v>0</v>
      </c>
      <c r="H58" s="24">
        <f t="shared" si="9"/>
        <v>0</v>
      </c>
      <c r="I58" s="24">
        <f t="shared" si="9"/>
        <v>0</v>
      </c>
      <c r="J58" s="24">
        <f t="shared" si="9"/>
        <v>0</v>
      </c>
      <c r="K58" s="24">
        <f t="shared" si="9"/>
        <v>7</v>
      </c>
      <c r="L58" s="24">
        <f t="shared" si="9"/>
        <v>4</v>
      </c>
      <c r="M58" s="72">
        <f>SUM(B58:L58)</f>
        <v>29</v>
      </c>
      <c r="N58" s="83"/>
    </row>
    <row r="59" spans="1:14" s="13" customFormat="1" ht="12.75" customHeight="1">
      <c r="A59" s="12" t="s">
        <v>132</v>
      </c>
      <c r="B59" s="19">
        <f aca="true" t="shared" si="10" ref="B59:M59">SUM(B16+B34+B41+B52+B58)</f>
        <v>112</v>
      </c>
      <c r="C59" s="19">
        <f t="shared" si="10"/>
        <v>51</v>
      </c>
      <c r="D59" s="19">
        <f t="shared" si="10"/>
        <v>140</v>
      </c>
      <c r="E59" s="19">
        <f t="shared" si="10"/>
        <v>164</v>
      </c>
      <c r="F59" s="19">
        <f t="shared" si="10"/>
        <v>183</v>
      </c>
      <c r="G59" s="19">
        <f t="shared" si="10"/>
        <v>16</v>
      </c>
      <c r="H59" s="19">
        <f t="shared" si="10"/>
        <v>0</v>
      </c>
      <c r="I59" s="19">
        <f t="shared" si="10"/>
        <v>173</v>
      </c>
      <c r="J59" s="19">
        <f t="shared" si="10"/>
        <v>186</v>
      </c>
      <c r="K59" s="19">
        <f t="shared" si="10"/>
        <v>22</v>
      </c>
      <c r="L59" s="19">
        <f t="shared" si="10"/>
        <v>185</v>
      </c>
      <c r="M59" s="73">
        <f t="shared" si="10"/>
        <v>1232</v>
      </c>
      <c r="N59" s="83"/>
    </row>
    <row r="60" spans="1:13" ht="12" customHeight="1">
      <c r="A60" s="14" t="s">
        <v>17</v>
      </c>
      <c r="B60" s="8"/>
      <c r="C60" s="9"/>
      <c r="D60" s="2"/>
      <c r="E60" s="8"/>
      <c r="F60" s="8"/>
      <c r="G60" s="8"/>
      <c r="H60" s="8"/>
      <c r="I60" s="8"/>
      <c r="J60" s="8"/>
      <c r="K60" s="8"/>
      <c r="L60" s="8"/>
      <c r="M60" s="58"/>
    </row>
    <row r="61" spans="1:13" ht="12.75" customHeight="1">
      <c r="A61" s="54" t="s">
        <v>51</v>
      </c>
      <c r="B61" s="55" t="s">
        <v>2</v>
      </c>
      <c r="C61" s="55" t="s">
        <v>83</v>
      </c>
      <c r="D61" s="55" t="s">
        <v>3</v>
      </c>
      <c r="E61" s="2" t="s">
        <v>139</v>
      </c>
      <c r="F61" s="55" t="s">
        <v>109</v>
      </c>
      <c r="G61" s="55" t="s">
        <v>110</v>
      </c>
      <c r="H61" s="56" t="s">
        <v>42</v>
      </c>
      <c r="I61" s="56" t="s">
        <v>71</v>
      </c>
      <c r="J61" s="55" t="s">
        <v>185</v>
      </c>
      <c r="K61" s="55" t="s">
        <v>5</v>
      </c>
      <c r="L61" s="55" t="s">
        <v>6</v>
      </c>
      <c r="M61" s="74" t="s">
        <v>46</v>
      </c>
    </row>
    <row r="62" spans="1:13" ht="12.75" customHeight="1">
      <c r="A62" s="11" t="s">
        <v>128</v>
      </c>
      <c r="B62" s="2"/>
      <c r="C62" s="2"/>
      <c r="D62" s="2"/>
      <c r="E62" s="2"/>
      <c r="F62" s="2"/>
      <c r="G62" s="2"/>
      <c r="H62" s="28"/>
      <c r="I62" s="2"/>
      <c r="J62" s="15"/>
      <c r="K62" s="2"/>
      <c r="L62" s="2"/>
      <c r="M62" s="58"/>
    </row>
    <row r="63" spans="1:13" ht="12">
      <c r="A63" s="4" t="s">
        <v>19</v>
      </c>
      <c r="B63" s="8">
        <v>2</v>
      </c>
      <c r="C63" s="8">
        <v>4</v>
      </c>
      <c r="D63" s="8">
        <v>1</v>
      </c>
      <c r="E63" s="8">
        <v>1</v>
      </c>
      <c r="F63" s="8">
        <v>1</v>
      </c>
      <c r="G63" s="8" t="s">
        <v>7</v>
      </c>
      <c r="H63" s="8"/>
      <c r="I63" s="8"/>
      <c r="J63" s="15"/>
      <c r="K63" s="8">
        <v>1</v>
      </c>
      <c r="L63" s="8">
        <v>1</v>
      </c>
      <c r="M63" s="58">
        <f>SUM(B63:L63)</f>
        <v>11</v>
      </c>
    </row>
    <row r="64" spans="1:13" ht="12">
      <c r="A64" s="4" t="s">
        <v>168</v>
      </c>
      <c r="B64" s="8">
        <v>4</v>
      </c>
      <c r="C64" s="8">
        <v>15</v>
      </c>
      <c r="D64" s="8">
        <v>4</v>
      </c>
      <c r="E64" s="8">
        <v>2</v>
      </c>
      <c r="F64" s="8">
        <v>3</v>
      </c>
      <c r="G64" s="8">
        <v>3</v>
      </c>
      <c r="H64" s="8"/>
      <c r="I64" s="8">
        <v>1</v>
      </c>
      <c r="J64" s="15"/>
      <c r="K64" s="8"/>
      <c r="L64" s="8">
        <v>2</v>
      </c>
      <c r="M64" s="58">
        <f aca="true" t="shared" si="11" ref="M64:M89">SUM(B64:L64)</f>
        <v>34</v>
      </c>
    </row>
    <row r="65" spans="1:13" ht="12">
      <c r="A65" s="4" t="s">
        <v>169</v>
      </c>
      <c r="B65" s="8">
        <v>1</v>
      </c>
      <c r="C65" s="8">
        <v>1</v>
      </c>
      <c r="D65" s="8"/>
      <c r="E65" s="8"/>
      <c r="F65" s="8">
        <v>0</v>
      </c>
      <c r="G65" s="8"/>
      <c r="H65" s="8"/>
      <c r="I65" s="8">
        <v>1</v>
      </c>
      <c r="J65" s="15"/>
      <c r="K65" s="8">
        <v>2</v>
      </c>
      <c r="L65" s="8"/>
      <c r="M65" s="58">
        <f t="shared" si="11"/>
        <v>5</v>
      </c>
    </row>
    <row r="66" spans="1:13" ht="12">
      <c r="A66" s="4" t="s">
        <v>124</v>
      </c>
      <c r="B66" s="8">
        <v>2</v>
      </c>
      <c r="C66" s="8">
        <v>2</v>
      </c>
      <c r="D66" s="8"/>
      <c r="E66" s="8">
        <v>1</v>
      </c>
      <c r="F66" s="8">
        <v>2</v>
      </c>
      <c r="G66" s="8">
        <v>4</v>
      </c>
      <c r="H66" s="8"/>
      <c r="I66" s="8">
        <v>1</v>
      </c>
      <c r="J66" s="15">
        <v>1</v>
      </c>
      <c r="K66" s="8"/>
      <c r="L66" s="8">
        <v>1</v>
      </c>
      <c r="M66" s="58">
        <f t="shared" si="11"/>
        <v>14</v>
      </c>
    </row>
    <row r="67" spans="1:13" ht="12">
      <c r="A67" s="4" t="s">
        <v>53</v>
      </c>
      <c r="B67" s="8">
        <v>1</v>
      </c>
      <c r="C67" s="8">
        <v>5</v>
      </c>
      <c r="D67" s="8"/>
      <c r="E67" s="8"/>
      <c r="F67" s="8">
        <v>1</v>
      </c>
      <c r="G67" s="8"/>
      <c r="H67" s="8"/>
      <c r="I67" s="8"/>
      <c r="J67" s="15"/>
      <c r="K67" s="8"/>
      <c r="L67" s="8"/>
      <c r="M67" s="58">
        <f t="shared" si="11"/>
        <v>7</v>
      </c>
    </row>
    <row r="68" spans="1:13" ht="12">
      <c r="A68" s="32" t="s">
        <v>129</v>
      </c>
      <c r="B68" s="8"/>
      <c r="C68" s="8"/>
      <c r="D68" s="8"/>
      <c r="E68" s="8"/>
      <c r="F68" s="8"/>
      <c r="G68" s="8"/>
      <c r="H68" s="8"/>
      <c r="I68" s="8"/>
      <c r="J68" s="15"/>
      <c r="K68" s="8"/>
      <c r="L68" s="8"/>
      <c r="M68" s="58"/>
    </row>
    <row r="69" spans="1:13" ht="12">
      <c r="A69" s="26" t="s">
        <v>170</v>
      </c>
      <c r="B69" s="30">
        <v>4</v>
      </c>
      <c r="C69" s="30"/>
      <c r="D69" s="30">
        <v>5</v>
      </c>
      <c r="E69" s="30"/>
      <c r="F69" s="30" t="s">
        <v>41</v>
      </c>
      <c r="G69" s="8"/>
      <c r="H69" s="8"/>
      <c r="I69" s="8"/>
      <c r="J69" s="15"/>
      <c r="K69" s="8">
        <v>15</v>
      </c>
      <c r="L69" s="8">
        <v>5</v>
      </c>
      <c r="M69" s="58">
        <f>SUM(B69:L69)</f>
        <v>29</v>
      </c>
    </row>
    <row r="70" spans="1:13" ht="12">
      <c r="A70" s="26" t="s">
        <v>125</v>
      </c>
      <c r="B70" s="30">
        <v>4</v>
      </c>
      <c r="C70" s="30"/>
      <c r="D70" s="30">
        <v>8</v>
      </c>
      <c r="E70" s="30">
        <v>5</v>
      </c>
      <c r="F70" s="30"/>
      <c r="G70" s="8"/>
      <c r="H70" s="8"/>
      <c r="I70" s="8"/>
      <c r="J70" s="15"/>
      <c r="K70" s="8">
        <v>5</v>
      </c>
      <c r="L70" s="8">
        <v>25</v>
      </c>
      <c r="M70" s="58">
        <f>SUM(B70:L70)</f>
        <v>47</v>
      </c>
    </row>
    <row r="71" spans="1:13" ht="12">
      <c r="A71" s="26" t="s">
        <v>126</v>
      </c>
      <c r="B71" s="30">
        <v>10</v>
      </c>
      <c r="C71" s="30">
        <v>4</v>
      </c>
      <c r="D71" s="30">
        <v>6</v>
      </c>
      <c r="E71" s="30">
        <v>4</v>
      </c>
      <c r="F71" s="30">
        <v>1</v>
      </c>
      <c r="G71" s="8"/>
      <c r="H71" s="8"/>
      <c r="I71" s="8"/>
      <c r="J71" s="15"/>
      <c r="K71" s="8">
        <v>5</v>
      </c>
      <c r="L71" s="8">
        <v>5</v>
      </c>
      <c r="M71" s="58">
        <f>SUM(B71:L71)</f>
        <v>35</v>
      </c>
    </row>
    <row r="72" spans="1:13" ht="12.75" customHeight="1">
      <c r="A72" s="11" t="s">
        <v>130</v>
      </c>
      <c r="B72" s="2" t="s">
        <v>2</v>
      </c>
      <c r="C72" s="2" t="s">
        <v>83</v>
      </c>
      <c r="D72" s="2" t="s">
        <v>3</v>
      </c>
      <c r="E72" s="2" t="s">
        <v>139</v>
      </c>
      <c r="F72" s="2" t="s">
        <v>109</v>
      </c>
      <c r="G72" s="2" t="s">
        <v>110</v>
      </c>
      <c r="H72" s="50" t="s">
        <v>42</v>
      </c>
      <c r="I72" s="50" t="s">
        <v>71</v>
      </c>
      <c r="J72" s="2" t="s">
        <v>185</v>
      </c>
      <c r="K72" s="2" t="s">
        <v>5</v>
      </c>
      <c r="L72" s="2" t="s">
        <v>6</v>
      </c>
      <c r="M72" s="75" t="s">
        <v>46</v>
      </c>
    </row>
    <row r="73" spans="1:13" ht="12">
      <c r="A73" s="4" t="s">
        <v>108</v>
      </c>
      <c r="B73" s="8">
        <v>2</v>
      </c>
      <c r="C73" s="8">
        <v>8</v>
      </c>
      <c r="D73" s="8">
        <v>1</v>
      </c>
      <c r="E73" s="8">
        <v>2</v>
      </c>
      <c r="F73" s="8" t="s">
        <v>41</v>
      </c>
      <c r="G73" s="8">
        <v>2</v>
      </c>
      <c r="H73" s="8"/>
      <c r="I73" s="8">
        <v>1</v>
      </c>
      <c r="J73" s="15">
        <v>1</v>
      </c>
      <c r="K73" s="8">
        <v>1</v>
      </c>
      <c r="L73" s="8">
        <v>2</v>
      </c>
      <c r="M73" s="58">
        <f t="shared" si="11"/>
        <v>20</v>
      </c>
    </row>
    <row r="74" spans="1:13" ht="12">
      <c r="A74" s="4" t="s">
        <v>93</v>
      </c>
      <c r="B74" s="8">
        <v>3</v>
      </c>
      <c r="C74" s="8">
        <v>3</v>
      </c>
      <c r="D74" s="8">
        <v>3</v>
      </c>
      <c r="E74" s="30">
        <v>2</v>
      </c>
      <c r="F74" s="8" t="s">
        <v>41</v>
      </c>
      <c r="G74" s="8" t="s">
        <v>41</v>
      </c>
      <c r="H74" s="8"/>
      <c r="I74" s="8">
        <v>1</v>
      </c>
      <c r="J74" s="15">
        <v>1</v>
      </c>
      <c r="K74" s="8">
        <v>10</v>
      </c>
      <c r="L74" s="8">
        <v>6</v>
      </c>
      <c r="M74" s="58">
        <f t="shared" si="11"/>
        <v>29</v>
      </c>
    </row>
    <row r="75" spans="1:13" ht="12">
      <c r="A75" s="4" t="s">
        <v>127</v>
      </c>
      <c r="B75" s="8">
        <v>1</v>
      </c>
      <c r="C75" s="8"/>
      <c r="D75" s="8"/>
      <c r="E75" s="30"/>
      <c r="F75" s="8"/>
      <c r="G75" s="8"/>
      <c r="H75" s="8"/>
      <c r="I75" s="8"/>
      <c r="J75" s="15"/>
      <c r="K75" s="8"/>
      <c r="L75" s="8"/>
      <c r="M75" s="58">
        <f t="shared" si="11"/>
        <v>1</v>
      </c>
    </row>
    <row r="76" spans="1:13" ht="12">
      <c r="A76" s="32" t="s">
        <v>133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58">
        <f t="shared" si="11"/>
        <v>0</v>
      </c>
    </row>
    <row r="77" spans="1:13" ht="12">
      <c r="A77" s="4" t="s">
        <v>20</v>
      </c>
      <c r="B77" s="8">
        <v>1</v>
      </c>
      <c r="C77" s="8">
        <v>1</v>
      </c>
      <c r="D77" s="8"/>
      <c r="E77" s="8">
        <v>1</v>
      </c>
      <c r="F77" s="8">
        <v>1</v>
      </c>
      <c r="G77" s="8">
        <v>1</v>
      </c>
      <c r="H77" s="8"/>
      <c r="I77" s="8"/>
      <c r="J77" s="15"/>
      <c r="K77" s="8">
        <v>1</v>
      </c>
      <c r="L77" s="8">
        <v>4</v>
      </c>
      <c r="M77" s="58">
        <f t="shared" si="11"/>
        <v>10</v>
      </c>
    </row>
    <row r="78" spans="1:13" ht="12">
      <c r="A78" s="4" t="s">
        <v>176</v>
      </c>
      <c r="B78" s="8">
        <v>1</v>
      </c>
      <c r="C78" s="8"/>
      <c r="D78" s="8"/>
      <c r="E78" s="8"/>
      <c r="F78" s="8"/>
      <c r="G78" s="8"/>
      <c r="H78" s="8"/>
      <c r="I78" s="8"/>
      <c r="J78" s="15"/>
      <c r="K78" s="8">
        <v>1</v>
      </c>
      <c r="L78" s="8"/>
      <c r="M78" s="58"/>
    </row>
    <row r="79" spans="1:13" ht="12">
      <c r="A79" s="4" t="s">
        <v>94</v>
      </c>
      <c r="B79" s="8">
        <v>2</v>
      </c>
      <c r="C79" s="8">
        <v>1</v>
      </c>
      <c r="D79" s="8"/>
      <c r="E79" s="8"/>
      <c r="F79" s="8"/>
      <c r="G79" s="8"/>
      <c r="H79" s="8"/>
      <c r="I79" s="8"/>
      <c r="J79" s="15"/>
      <c r="K79" s="8"/>
      <c r="L79" s="8"/>
      <c r="M79" s="58">
        <f t="shared" si="11"/>
        <v>3</v>
      </c>
    </row>
    <row r="80" spans="1:13" ht="12">
      <c r="A80" s="32" t="s">
        <v>134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58">
        <f t="shared" si="11"/>
        <v>0</v>
      </c>
    </row>
    <row r="81" spans="1:13" ht="12.75" customHeight="1">
      <c r="A81" s="4" t="s">
        <v>95</v>
      </c>
      <c r="B81" s="8">
        <v>1</v>
      </c>
      <c r="C81" s="8">
        <v>3</v>
      </c>
      <c r="D81" s="8"/>
      <c r="E81" s="8">
        <v>1</v>
      </c>
      <c r="F81" s="8">
        <v>1</v>
      </c>
      <c r="G81" s="8" t="s">
        <v>7</v>
      </c>
      <c r="H81" s="8"/>
      <c r="I81" s="8">
        <v>2</v>
      </c>
      <c r="J81" s="15">
        <v>1</v>
      </c>
      <c r="K81" s="8"/>
      <c r="L81" s="8">
        <v>1</v>
      </c>
      <c r="M81" s="58">
        <f t="shared" si="11"/>
        <v>10</v>
      </c>
    </row>
    <row r="82" spans="1:13" ht="12.75" customHeight="1">
      <c r="A82" s="4" t="s">
        <v>54</v>
      </c>
      <c r="B82" s="8">
        <v>1</v>
      </c>
      <c r="C82" s="8">
        <v>1</v>
      </c>
      <c r="D82" s="8">
        <v>1</v>
      </c>
      <c r="E82" s="8">
        <v>2</v>
      </c>
      <c r="F82" s="8">
        <v>1</v>
      </c>
      <c r="G82" s="8"/>
      <c r="H82" s="8"/>
      <c r="I82" s="8">
        <v>1</v>
      </c>
      <c r="J82" s="15"/>
      <c r="K82" s="8"/>
      <c r="L82" s="8"/>
      <c r="M82" s="58">
        <f t="shared" si="11"/>
        <v>7</v>
      </c>
    </row>
    <row r="83" spans="1:13" ht="12.75" customHeight="1">
      <c r="A83" s="4" t="s">
        <v>175</v>
      </c>
      <c r="B83" s="8">
        <v>2</v>
      </c>
      <c r="C83" s="8">
        <v>2</v>
      </c>
      <c r="D83" s="8"/>
      <c r="E83" s="8">
        <v>2</v>
      </c>
      <c r="F83" s="8">
        <v>2</v>
      </c>
      <c r="G83" s="8">
        <v>1</v>
      </c>
      <c r="H83" s="8"/>
      <c r="I83" s="8">
        <v>1</v>
      </c>
      <c r="J83" s="15"/>
      <c r="K83" s="8"/>
      <c r="L83" s="8"/>
      <c r="M83" s="58">
        <f t="shared" si="11"/>
        <v>10</v>
      </c>
    </row>
    <row r="84" spans="1:13" ht="12">
      <c r="A84" s="4" t="s">
        <v>114</v>
      </c>
      <c r="B84" s="8" t="s">
        <v>41</v>
      </c>
      <c r="C84" s="8">
        <v>4</v>
      </c>
      <c r="D84" s="8"/>
      <c r="E84" s="8">
        <v>2</v>
      </c>
      <c r="F84" s="8">
        <v>3</v>
      </c>
      <c r="G84" s="8"/>
      <c r="H84" s="8"/>
      <c r="I84" s="8"/>
      <c r="J84" s="15"/>
      <c r="K84" s="8">
        <v>1</v>
      </c>
      <c r="L84" s="8"/>
      <c r="M84" s="58">
        <f t="shared" si="11"/>
        <v>10</v>
      </c>
    </row>
    <row r="85" spans="1:13" ht="12">
      <c r="A85" s="32" t="s">
        <v>135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58">
        <f t="shared" si="11"/>
        <v>0</v>
      </c>
    </row>
    <row r="86" spans="1:13" ht="12">
      <c r="A86" s="4" t="s">
        <v>99</v>
      </c>
      <c r="B86" s="8">
        <v>1</v>
      </c>
      <c r="C86" s="8">
        <v>3</v>
      </c>
      <c r="D86" s="8">
        <v>2</v>
      </c>
      <c r="E86" s="8">
        <v>2</v>
      </c>
      <c r="F86" s="8">
        <v>2</v>
      </c>
      <c r="G86" s="8">
        <v>3</v>
      </c>
      <c r="H86" s="8"/>
      <c r="I86" s="8">
        <v>2</v>
      </c>
      <c r="J86" s="15">
        <v>1</v>
      </c>
      <c r="K86" s="8">
        <v>2</v>
      </c>
      <c r="L86" s="8">
        <v>3</v>
      </c>
      <c r="M86" s="58">
        <f t="shared" si="11"/>
        <v>21</v>
      </c>
    </row>
    <row r="87" spans="1:13" ht="12">
      <c r="A87" s="32" t="s">
        <v>136</v>
      </c>
      <c r="B87" s="15"/>
      <c r="C87" s="15"/>
      <c r="D87" s="15"/>
      <c r="E87" s="15"/>
      <c r="F87" s="15" t="s">
        <v>41</v>
      </c>
      <c r="G87" s="15"/>
      <c r="H87" s="15"/>
      <c r="I87" s="15"/>
      <c r="J87" s="15"/>
      <c r="K87" s="15"/>
      <c r="L87" s="15"/>
      <c r="M87" s="58" t="s">
        <v>41</v>
      </c>
    </row>
    <row r="88" spans="1:13" ht="12">
      <c r="A88" s="4" t="s">
        <v>101</v>
      </c>
      <c r="B88" s="8" t="s">
        <v>41</v>
      </c>
      <c r="C88" s="8">
        <v>4</v>
      </c>
      <c r="D88" s="8"/>
      <c r="E88" s="8">
        <v>1</v>
      </c>
      <c r="F88" s="8">
        <v>1</v>
      </c>
      <c r="G88" s="8" t="s">
        <v>41</v>
      </c>
      <c r="H88" s="8"/>
      <c r="I88" s="8"/>
      <c r="J88" s="15"/>
      <c r="K88" s="8"/>
      <c r="L88" s="8">
        <v>3</v>
      </c>
      <c r="M88" s="58">
        <f t="shared" si="11"/>
        <v>9</v>
      </c>
    </row>
    <row r="89" spans="1:13" ht="12">
      <c r="A89" s="41" t="s">
        <v>96</v>
      </c>
      <c r="B89" s="8">
        <v>1</v>
      </c>
      <c r="C89" s="8">
        <v>3</v>
      </c>
      <c r="D89" s="8">
        <v>1</v>
      </c>
      <c r="E89" s="8">
        <v>1</v>
      </c>
      <c r="F89" s="8">
        <v>4</v>
      </c>
      <c r="G89" s="8"/>
      <c r="H89" s="8"/>
      <c r="I89" s="8">
        <v>4</v>
      </c>
      <c r="J89" s="15">
        <v>1</v>
      </c>
      <c r="K89" s="8"/>
      <c r="L89" s="8"/>
      <c r="M89" s="58">
        <f t="shared" si="11"/>
        <v>15</v>
      </c>
    </row>
    <row r="90" spans="1:14" s="13" customFormat="1" ht="12.75" customHeight="1">
      <c r="A90" s="12" t="s">
        <v>137</v>
      </c>
      <c r="B90" s="24">
        <f aca="true" t="shared" si="12" ref="B90:M90">SUM(B63:B89)</f>
        <v>44</v>
      </c>
      <c r="C90" s="24">
        <f t="shared" si="12"/>
        <v>64</v>
      </c>
      <c r="D90" s="24">
        <f t="shared" si="12"/>
        <v>32</v>
      </c>
      <c r="E90" s="24">
        <f t="shared" si="12"/>
        <v>29</v>
      </c>
      <c r="F90" s="24">
        <f t="shared" si="12"/>
        <v>23</v>
      </c>
      <c r="G90" s="24">
        <f t="shared" si="12"/>
        <v>14</v>
      </c>
      <c r="H90" s="24">
        <f t="shared" si="12"/>
        <v>0</v>
      </c>
      <c r="I90" s="24">
        <f t="shared" si="12"/>
        <v>15</v>
      </c>
      <c r="J90" s="24">
        <f t="shared" si="12"/>
        <v>6</v>
      </c>
      <c r="K90" s="24">
        <f t="shared" si="12"/>
        <v>44</v>
      </c>
      <c r="L90" s="24">
        <f t="shared" si="12"/>
        <v>58</v>
      </c>
      <c r="M90" s="67">
        <f t="shared" si="12"/>
        <v>327</v>
      </c>
      <c r="N90" s="83"/>
    </row>
    <row r="91" spans="1:14" s="13" customFormat="1" ht="12.75" customHeight="1">
      <c r="A91" s="1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76"/>
      <c r="N91" s="83"/>
    </row>
    <row r="92" spans="1:13" ht="12.75" customHeight="1">
      <c r="A92" s="12" t="s">
        <v>72</v>
      </c>
      <c r="B92" s="2" t="s">
        <v>2</v>
      </c>
      <c r="C92" s="2" t="s">
        <v>83</v>
      </c>
      <c r="D92" s="2" t="s">
        <v>3</v>
      </c>
      <c r="E92" s="2" t="s">
        <v>139</v>
      </c>
      <c r="F92" s="2" t="s">
        <v>109</v>
      </c>
      <c r="G92" s="2" t="s">
        <v>110</v>
      </c>
      <c r="H92" s="28" t="s">
        <v>42</v>
      </c>
      <c r="I92" s="28" t="s">
        <v>71</v>
      </c>
      <c r="J92" s="2" t="s">
        <v>185</v>
      </c>
      <c r="K92" s="2" t="s">
        <v>5</v>
      </c>
      <c r="L92" s="2" t="s">
        <v>6</v>
      </c>
      <c r="M92" s="66" t="s">
        <v>46</v>
      </c>
    </row>
    <row r="93" spans="1:13" ht="12.75" customHeight="1">
      <c r="A93" s="34" t="s">
        <v>55</v>
      </c>
      <c r="B93" s="2"/>
      <c r="C93" s="2"/>
      <c r="D93" s="2"/>
      <c r="E93" s="2"/>
      <c r="F93" s="2"/>
      <c r="G93" s="2"/>
      <c r="H93" s="28"/>
      <c r="I93" s="28"/>
      <c r="J93" s="2"/>
      <c r="K93" s="2"/>
      <c r="L93" s="2"/>
      <c r="M93" s="58"/>
    </row>
    <row r="94" spans="1:13" ht="12">
      <c r="A94" s="4" t="s">
        <v>171</v>
      </c>
      <c r="B94" s="8">
        <v>3</v>
      </c>
      <c r="C94" s="8">
        <v>2</v>
      </c>
      <c r="D94" s="8">
        <v>1</v>
      </c>
      <c r="E94" s="8">
        <v>1</v>
      </c>
      <c r="F94" s="8">
        <v>2</v>
      </c>
      <c r="G94" s="8" t="s">
        <v>7</v>
      </c>
      <c r="H94" s="8"/>
      <c r="I94" s="8">
        <v>1</v>
      </c>
      <c r="J94" s="2" t="s">
        <v>41</v>
      </c>
      <c r="K94" s="8">
        <v>5</v>
      </c>
      <c r="L94" s="8"/>
      <c r="M94" s="58">
        <f>SUM(B94:L94)</f>
        <v>15</v>
      </c>
    </row>
    <row r="95" spans="1:13" ht="12">
      <c r="A95" s="4" t="s">
        <v>172</v>
      </c>
      <c r="B95" s="8">
        <v>1</v>
      </c>
      <c r="C95" s="8">
        <v>2</v>
      </c>
      <c r="D95" s="8">
        <v>2</v>
      </c>
      <c r="E95" s="8">
        <v>1</v>
      </c>
      <c r="F95" s="8">
        <v>1</v>
      </c>
      <c r="G95" s="8" t="s">
        <v>7</v>
      </c>
      <c r="H95" s="8"/>
      <c r="I95" s="8">
        <v>1</v>
      </c>
      <c r="J95" s="2" t="s">
        <v>41</v>
      </c>
      <c r="K95" s="8">
        <v>12</v>
      </c>
      <c r="L95" s="8">
        <v>2</v>
      </c>
      <c r="M95" s="58">
        <f aca="true" t="shared" si="13" ref="M95:M114">SUM(B95:L95)</f>
        <v>22</v>
      </c>
    </row>
    <row r="96" spans="1:13" ht="12.75" customHeight="1">
      <c r="A96" s="34" t="s">
        <v>60</v>
      </c>
      <c r="B96" s="2"/>
      <c r="C96" s="2"/>
      <c r="D96" s="2"/>
      <c r="E96" s="2"/>
      <c r="F96" s="2"/>
      <c r="G96" s="2"/>
      <c r="H96" s="28"/>
      <c r="I96" s="28"/>
      <c r="J96" s="2"/>
      <c r="K96" s="2"/>
      <c r="L96" s="2"/>
      <c r="M96" s="58">
        <f t="shared" si="13"/>
        <v>0</v>
      </c>
    </row>
    <row r="97" spans="1:13" ht="12">
      <c r="A97" s="4" t="s">
        <v>21</v>
      </c>
      <c r="B97" s="8">
        <v>10</v>
      </c>
      <c r="C97" s="8">
        <v>28</v>
      </c>
      <c r="D97" s="8">
        <v>8</v>
      </c>
      <c r="E97" s="8">
        <v>2</v>
      </c>
      <c r="F97" s="8">
        <v>2</v>
      </c>
      <c r="G97" s="8">
        <v>1</v>
      </c>
      <c r="H97" s="8"/>
      <c r="I97" s="8">
        <v>1</v>
      </c>
      <c r="J97" s="8"/>
      <c r="K97" s="8">
        <v>32</v>
      </c>
      <c r="L97" s="8">
        <v>12</v>
      </c>
      <c r="M97" s="58">
        <f t="shared" si="13"/>
        <v>96</v>
      </c>
    </row>
    <row r="98" spans="1:13" ht="12.75" customHeight="1">
      <c r="A98" s="26" t="s">
        <v>102</v>
      </c>
      <c r="B98" s="2"/>
      <c r="C98" s="30">
        <v>10</v>
      </c>
      <c r="D98" s="2"/>
      <c r="E98" s="2"/>
      <c r="F98" s="2"/>
      <c r="G98" s="2"/>
      <c r="H98" s="28"/>
      <c r="I98" s="87">
        <v>5</v>
      </c>
      <c r="J98" s="30">
        <v>1</v>
      </c>
      <c r="K98" s="2"/>
      <c r="L98" s="2"/>
      <c r="M98" s="58">
        <f t="shared" si="13"/>
        <v>16</v>
      </c>
    </row>
    <row r="99" spans="1:13" ht="12">
      <c r="A99" s="4" t="s">
        <v>62</v>
      </c>
      <c r="B99" s="8">
        <v>1</v>
      </c>
      <c r="C99" s="8" t="s">
        <v>41</v>
      </c>
      <c r="D99" s="8">
        <v>1</v>
      </c>
      <c r="E99" s="8">
        <v>1</v>
      </c>
      <c r="F99" s="8">
        <v>0</v>
      </c>
      <c r="G99" s="8" t="s">
        <v>7</v>
      </c>
      <c r="H99" s="8"/>
      <c r="I99" s="8" t="s">
        <v>11</v>
      </c>
      <c r="J99" s="8" t="s">
        <v>41</v>
      </c>
      <c r="K99" s="8">
        <v>20</v>
      </c>
      <c r="L99" s="8">
        <v>10</v>
      </c>
      <c r="M99" s="58">
        <f t="shared" si="13"/>
        <v>33</v>
      </c>
    </row>
    <row r="100" spans="1:13" ht="12.75" customHeight="1">
      <c r="A100" s="34" t="s">
        <v>56</v>
      </c>
      <c r="B100" s="2"/>
      <c r="C100" s="2"/>
      <c r="D100" s="2"/>
      <c r="E100" s="2"/>
      <c r="F100" s="2"/>
      <c r="G100" s="2"/>
      <c r="H100" s="28"/>
      <c r="I100" s="28"/>
      <c r="J100" s="2"/>
      <c r="K100" s="2"/>
      <c r="L100" s="2"/>
      <c r="M100" s="58">
        <f t="shared" si="13"/>
        <v>0</v>
      </c>
    </row>
    <row r="101" spans="1:13" ht="12">
      <c r="A101" s="4" t="s">
        <v>59</v>
      </c>
      <c r="B101" s="8">
        <v>10</v>
      </c>
      <c r="C101" s="8">
        <v>4</v>
      </c>
      <c r="D101" s="8"/>
      <c r="E101" s="8"/>
      <c r="F101" s="8"/>
      <c r="G101" s="8" t="s">
        <v>7</v>
      </c>
      <c r="H101" s="8"/>
      <c r="I101" s="8"/>
      <c r="J101" s="8"/>
      <c r="K101" s="8">
        <v>10</v>
      </c>
      <c r="L101" s="8"/>
      <c r="M101" s="58">
        <f t="shared" si="13"/>
        <v>24</v>
      </c>
    </row>
    <row r="102" spans="1:13" ht="12">
      <c r="A102" s="4" t="s">
        <v>22</v>
      </c>
      <c r="B102" s="8">
        <v>3</v>
      </c>
      <c r="C102" s="8">
        <v>12</v>
      </c>
      <c r="D102" s="8"/>
      <c r="E102" s="8"/>
      <c r="F102" s="8"/>
      <c r="G102" s="8"/>
      <c r="H102" s="8"/>
      <c r="I102" s="8"/>
      <c r="J102" s="8"/>
      <c r="K102" s="8"/>
      <c r="L102" s="8"/>
      <c r="M102" s="58">
        <f t="shared" si="13"/>
        <v>15</v>
      </c>
    </row>
    <row r="103" spans="1:13" ht="12">
      <c r="A103" s="4" t="s">
        <v>63</v>
      </c>
      <c r="B103" s="8">
        <v>1</v>
      </c>
      <c r="C103" s="8">
        <v>30</v>
      </c>
      <c r="D103" s="8">
        <v>5</v>
      </c>
      <c r="E103" s="8"/>
      <c r="F103" s="8"/>
      <c r="G103" s="8" t="s">
        <v>7</v>
      </c>
      <c r="H103" s="8"/>
      <c r="I103" s="8"/>
      <c r="J103" s="8"/>
      <c r="K103" s="8"/>
      <c r="L103" s="8"/>
      <c r="M103" s="58">
        <f t="shared" si="13"/>
        <v>36</v>
      </c>
    </row>
    <row r="104" spans="1:13" ht="12.75" customHeight="1">
      <c r="A104" s="34" t="s">
        <v>57</v>
      </c>
      <c r="B104" s="2"/>
      <c r="C104" s="2"/>
      <c r="D104" s="2"/>
      <c r="E104" s="2"/>
      <c r="F104" s="2"/>
      <c r="G104" s="2"/>
      <c r="H104" s="28"/>
      <c r="I104" s="28"/>
      <c r="J104" s="2"/>
      <c r="K104" s="2"/>
      <c r="L104" s="2"/>
      <c r="M104" s="58">
        <f t="shared" si="13"/>
        <v>0</v>
      </c>
    </row>
    <row r="105" spans="1:13" ht="12">
      <c r="A105" s="4" t="s">
        <v>61</v>
      </c>
      <c r="B105" s="30">
        <v>1</v>
      </c>
      <c r="C105" s="30">
        <v>2</v>
      </c>
      <c r="D105" s="30"/>
      <c r="E105" s="30"/>
      <c r="F105" s="30" t="s">
        <v>7</v>
      </c>
      <c r="G105" s="8"/>
      <c r="H105" s="8"/>
      <c r="I105" s="8"/>
      <c r="J105" s="8"/>
      <c r="K105" s="8">
        <v>1</v>
      </c>
      <c r="L105" s="8"/>
      <c r="M105" s="58">
        <f t="shared" si="13"/>
        <v>4</v>
      </c>
    </row>
    <row r="106" spans="1:13" ht="12.75" customHeight="1">
      <c r="A106" s="33" t="s">
        <v>103</v>
      </c>
      <c r="B106" s="30">
        <v>1</v>
      </c>
      <c r="C106" s="30"/>
      <c r="D106" s="30"/>
      <c r="E106" s="30"/>
      <c r="F106" s="30"/>
      <c r="G106" s="2"/>
      <c r="H106" s="28"/>
      <c r="I106" s="28"/>
      <c r="J106" s="2"/>
      <c r="K106" s="2"/>
      <c r="L106" s="2"/>
      <c r="M106" s="58">
        <f t="shared" si="13"/>
        <v>1</v>
      </c>
    </row>
    <row r="107" spans="1:13" ht="12">
      <c r="A107" s="4" t="s">
        <v>64</v>
      </c>
      <c r="B107" s="30">
        <v>1</v>
      </c>
      <c r="C107" s="30">
        <v>3</v>
      </c>
      <c r="D107" s="30"/>
      <c r="E107" s="30"/>
      <c r="F107" s="30">
        <v>2</v>
      </c>
      <c r="G107" s="8" t="s">
        <v>7</v>
      </c>
      <c r="H107" s="8"/>
      <c r="I107" s="8"/>
      <c r="J107" s="2"/>
      <c r="K107" s="8"/>
      <c r="L107" s="8"/>
      <c r="M107" s="58">
        <f t="shared" si="13"/>
        <v>6</v>
      </c>
    </row>
    <row r="108" spans="1:13" ht="12">
      <c r="A108" s="4" t="s">
        <v>115</v>
      </c>
      <c r="B108" s="30">
        <v>3</v>
      </c>
      <c r="C108" s="30">
        <v>3</v>
      </c>
      <c r="D108" s="30">
        <v>1</v>
      </c>
      <c r="E108" s="30"/>
      <c r="F108" s="30">
        <v>2</v>
      </c>
      <c r="G108" s="8"/>
      <c r="H108" s="8"/>
      <c r="I108" s="8"/>
      <c r="J108" s="8"/>
      <c r="K108" s="8">
        <v>10</v>
      </c>
      <c r="L108" s="8">
        <v>10</v>
      </c>
      <c r="M108" s="58">
        <f t="shared" si="13"/>
        <v>29</v>
      </c>
    </row>
    <row r="109" spans="1:13" ht="12">
      <c r="A109" s="4" t="s">
        <v>23</v>
      </c>
      <c r="B109" s="8">
        <v>1</v>
      </c>
      <c r="C109" s="8">
        <v>4</v>
      </c>
      <c r="D109" s="8">
        <v>2</v>
      </c>
      <c r="E109" s="8"/>
      <c r="F109" s="8">
        <v>1</v>
      </c>
      <c r="G109" s="8">
        <v>2</v>
      </c>
      <c r="H109" s="8"/>
      <c r="I109" s="8">
        <v>3</v>
      </c>
      <c r="J109" s="8" t="s">
        <v>41</v>
      </c>
      <c r="K109" s="8">
        <v>4</v>
      </c>
      <c r="L109" s="8" t="s">
        <v>41</v>
      </c>
      <c r="M109" s="58">
        <f t="shared" si="13"/>
        <v>17</v>
      </c>
    </row>
    <row r="110" spans="1:13" ht="12.75" customHeight="1">
      <c r="A110" s="34" t="s">
        <v>58</v>
      </c>
      <c r="B110" s="2"/>
      <c r="C110" s="2"/>
      <c r="D110" s="2"/>
      <c r="E110" s="2"/>
      <c r="F110" s="2"/>
      <c r="G110" s="2"/>
      <c r="H110" s="28"/>
      <c r="I110" s="28"/>
      <c r="J110" s="2"/>
      <c r="K110" s="2"/>
      <c r="L110" s="2"/>
      <c r="M110" s="58">
        <f t="shared" si="13"/>
        <v>0</v>
      </c>
    </row>
    <row r="111" spans="1:14" s="10" customFormat="1" ht="12">
      <c r="A111" s="26" t="s">
        <v>25</v>
      </c>
      <c r="B111" s="64">
        <v>1</v>
      </c>
      <c r="C111" s="64">
        <v>5</v>
      </c>
      <c r="D111" s="64"/>
      <c r="E111" s="64"/>
      <c r="F111" s="64" t="s">
        <v>7</v>
      </c>
      <c r="G111" s="64" t="s">
        <v>7</v>
      </c>
      <c r="H111" s="64"/>
      <c r="I111" s="20"/>
      <c r="J111" s="20"/>
      <c r="K111" s="20"/>
      <c r="L111" s="20"/>
      <c r="M111" s="58">
        <f t="shared" si="13"/>
        <v>6</v>
      </c>
      <c r="N111" s="84"/>
    </row>
    <row r="112" spans="1:13" ht="12">
      <c r="A112" s="4" t="s">
        <v>116</v>
      </c>
      <c r="B112" s="8">
        <v>1</v>
      </c>
      <c r="C112" s="8"/>
      <c r="D112" s="8"/>
      <c r="E112" s="8"/>
      <c r="F112" s="8">
        <v>1</v>
      </c>
      <c r="G112" s="8"/>
      <c r="H112" s="8"/>
      <c r="I112" s="8">
        <v>1</v>
      </c>
      <c r="J112" s="8">
        <v>1</v>
      </c>
      <c r="K112" s="8"/>
      <c r="L112" s="8"/>
      <c r="M112" s="58">
        <f t="shared" si="13"/>
        <v>4</v>
      </c>
    </row>
    <row r="113" spans="1:13" ht="12">
      <c r="A113" s="4" t="s">
        <v>24</v>
      </c>
      <c r="B113" s="8">
        <v>1</v>
      </c>
      <c r="C113" s="8">
        <v>1</v>
      </c>
      <c r="D113" s="8"/>
      <c r="E113" s="8"/>
      <c r="F113" s="8"/>
      <c r="G113" s="8"/>
      <c r="H113" s="8"/>
      <c r="I113" s="8">
        <v>1</v>
      </c>
      <c r="J113" s="8"/>
      <c r="K113" s="8"/>
      <c r="L113" s="8"/>
      <c r="M113" s="58">
        <f t="shared" si="13"/>
        <v>3</v>
      </c>
    </row>
    <row r="114" spans="1:13" ht="12">
      <c r="A114" s="4" t="s">
        <v>97</v>
      </c>
      <c r="B114" s="8">
        <v>3</v>
      </c>
      <c r="C114" s="8" t="s">
        <v>41</v>
      </c>
      <c r="D114" s="8"/>
      <c r="E114" s="8"/>
      <c r="F114" s="8"/>
      <c r="G114" s="8"/>
      <c r="H114" s="8"/>
      <c r="I114" s="8"/>
      <c r="J114" s="8"/>
      <c r="K114" s="8"/>
      <c r="L114" s="8"/>
      <c r="M114" s="58">
        <f t="shared" si="13"/>
        <v>3</v>
      </c>
    </row>
    <row r="115" spans="1:14" s="13" customFormat="1" ht="12.75" customHeight="1">
      <c r="A115" s="12" t="s">
        <v>26</v>
      </c>
      <c r="B115" s="24">
        <f aca="true" t="shared" si="14" ref="B115:M115">SUM(B94:B114)</f>
        <v>42</v>
      </c>
      <c r="C115" s="24">
        <f t="shared" si="14"/>
        <v>106</v>
      </c>
      <c r="D115" s="24">
        <f t="shared" si="14"/>
        <v>20</v>
      </c>
      <c r="E115" s="24">
        <f t="shared" si="14"/>
        <v>5</v>
      </c>
      <c r="F115" s="24">
        <f t="shared" si="14"/>
        <v>11</v>
      </c>
      <c r="G115" s="24">
        <f t="shared" si="14"/>
        <v>3</v>
      </c>
      <c r="H115" s="24">
        <f t="shared" si="14"/>
        <v>0</v>
      </c>
      <c r="I115" s="24">
        <f t="shared" si="14"/>
        <v>13</v>
      </c>
      <c r="J115" s="24">
        <f t="shared" si="14"/>
        <v>2</v>
      </c>
      <c r="K115" s="24">
        <f t="shared" si="14"/>
        <v>94</v>
      </c>
      <c r="L115" s="24">
        <f t="shared" si="14"/>
        <v>34</v>
      </c>
      <c r="M115" s="67">
        <f t="shared" si="14"/>
        <v>330</v>
      </c>
      <c r="N115" s="83"/>
    </row>
    <row r="116" spans="1:14" s="51" customFormat="1" ht="14.2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77"/>
      <c r="N116" s="85"/>
    </row>
    <row r="117" spans="1:13" ht="12.75" customHeight="1">
      <c r="A117" s="11" t="s">
        <v>52</v>
      </c>
      <c r="B117" s="2" t="s">
        <v>2</v>
      </c>
      <c r="C117" s="2" t="s">
        <v>83</v>
      </c>
      <c r="D117" s="2" t="s">
        <v>3</v>
      </c>
      <c r="E117" s="2" t="s">
        <v>139</v>
      </c>
      <c r="F117" s="2" t="s">
        <v>109</v>
      </c>
      <c r="G117" s="2" t="s">
        <v>110</v>
      </c>
      <c r="H117" s="28" t="s">
        <v>42</v>
      </c>
      <c r="I117" s="28" t="s">
        <v>71</v>
      </c>
      <c r="J117" s="2" t="s">
        <v>185</v>
      </c>
      <c r="K117" s="2" t="s">
        <v>5</v>
      </c>
      <c r="L117" s="2" t="s">
        <v>6</v>
      </c>
      <c r="M117" s="66" t="s">
        <v>46</v>
      </c>
    </row>
    <row r="118" spans="1:13" ht="12.75" customHeight="1">
      <c r="A118" s="11" t="s">
        <v>142</v>
      </c>
      <c r="B118" s="2"/>
      <c r="C118" s="2"/>
      <c r="D118" s="2"/>
      <c r="E118" s="2"/>
      <c r="F118" s="2"/>
      <c r="G118" s="2"/>
      <c r="H118" s="28"/>
      <c r="I118" s="28"/>
      <c r="J118" s="2"/>
      <c r="K118" s="2"/>
      <c r="L118" s="3"/>
      <c r="M118" s="58"/>
    </row>
    <row r="119" spans="1:13" ht="12.75">
      <c r="A119" s="4" t="s">
        <v>27</v>
      </c>
      <c r="B119" s="8">
        <v>3</v>
      </c>
      <c r="C119" s="8">
        <v>8</v>
      </c>
      <c r="D119" s="8"/>
      <c r="E119" s="8"/>
      <c r="F119" s="8"/>
      <c r="G119" s="8">
        <v>45</v>
      </c>
      <c r="H119" s="8">
        <v>40</v>
      </c>
      <c r="I119" s="8">
        <v>1</v>
      </c>
      <c r="J119" s="8"/>
      <c r="K119" s="8">
        <v>24</v>
      </c>
      <c r="L119" s="35">
        <v>4</v>
      </c>
      <c r="M119" s="68">
        <f>SUM(B119:L119)</f>
        <v>125</v>
      </c>
    </row>
    <row r="120" spans="1:13" ht="12.75">
      <c r="A120" s="4" t="s">
        <v>81</v>
      </c>
      <c r="B120" s="8">
        <v>2</v>
      </c>
      <c r="C120" s="8"/>
      <c r="D120" s="8"/>
      <c r="E120" s="8"/>
      <c r="F120" s="8"/>
      <c r="G120" s="8">
        <v>40</v>
      </c>
      <c r="H120" s="8"/>
      <c r="I120" s="8">
        <v>1</v>
      </c>
      <c r="J120" s="8"/>
      <c r="K120" s="8"/>
      <c r="L120" s="35">
        <v>19</v>
      </c>
      <c r="M120" s="68">
        <f aca="true" t="shared" si="15" ref="M120:M133">SUM(B120:L120)</f>
        <v>62</v>
      </c>
    </row>
    <row r="121" spans="1:13" ht="12.75">
      <c r="A121" s="26" t="s">
        <v>29</v>
      </c>
      <c r="B121" s="30">
        <v>1</v>
      </c>
      <c r="C121" s="15"/>
      <c r="D121" s="15"/>
      <c r="E121" s="15"/>
      <c r="F121" s="15"/>
      <c r="G121" s="15">
        <v>30</v>
      </c>
      <c r="H121" s="15">
        <v>6</v>
      </c>
      <c r="I121" s="15"/>
      <c r="J121" s="15"/>
      <c r="K121" s="15"/>
      <c r="L121" s="35"/>
      <c r="M121" s="68">
        <f t="shared" si="15"/>
        <v>37</v>
      </c>
    </row>
    <row r="122" spans="1:13" ht="12.75">
      <c r="A122" s="26" t="s">
        <v>80</v>
      </c>
      <c r="B122" s="30">
        <v>4</v>
      </c>
      <c r="C122" s="15"/>
      <c r="D122" s="15"/>
      <c r="E122" s="15"/>
      <c r="F122" s="15"/>
      <c r="G122" s="15">
        <v>6</v>
      </c>
      <c r="H122" s="15">
        <v>3</v>
      </c>
      <c r="I122" s="15">
        <v>3</v>
      </c>
      <c r="J122" s="15"/>
      <c r="K122" s="15"/>
      <c r="L122" s="35"/>
      <c r="M122" s="68">
        <f t="shared" si="15"/>
        <v>16</v>
      </c>
    </row>
    <row r="123" spans="1:13" ht="12.75">
      <c r="A123" s="32" t="s">
        <v>143</v>
      </c>
      <c r="B123" s="8"/>
      <c r="C123" s="8"/>
      <c r="D123" s="8">
        <v>1</v>
      </c>
      <c r="E123" s="8"/>
      <c r="F123" s="8"/>
      <c r="G123" s="8"/>
      <c r="H123" s="8"/>
      <c r="I123" s="8"/>
      <c r="J123" s="8"/>
      <c r="K123" s="8"/>
      <c r="L123" s="35"/>
      <c r="M123" s="68">
        <f t="shared" si="15"/>
        <v>1</v>
      </c>
    </row>
    <row r="124" spans="1:13" ht="12.75">
      <c r="A124" s="26" t="s">
        <v>117</v>
      </c>
      <c r="B124" s="8">
        <v>1</v>
      </c>
      <c r="C124" s="8"/>
      <c r="D124" s="8"/>
      <c r="E124" s="8"/>
      <c r="F124" s="8">
        <v>1</v>
      </c>
      <c r="G124" s="8">
        <v>20</v>
      </c>
      <c r="H124" s="8">
        <v>10</v>
      </c>
      <c r="I124" s="8"/>
      <c r="J124" s="8"/>
      <c r="K124" s="8"/>
      <c r="L124" s="35"/>
      <c r="M124" s="68">
        <f t="shared" si="15"/>
        <v>32</v>
      </c>
    </row>
    <row r="125" spans="1:13" ht="12.75">
      <c r="A125" s="4" t="s">
        <v>78</v>
      </c>
      <c r="B125" s="8" t="s">
        <v>41</v>
      </c>
      <c r="C125" s="8"/>
      <c r="D125" s="8"/>
      <c r="E125" s="8"/>
      <c r="F125" s="8"/>
      <c r="G125" s="8">
        <v>8</v>
      </c>
      <c r="H125" s="8">
        <v>52</v>
      </c>
      <c r="I125" s="8"/>
      <c r="J125" s="8"/>
      <c r="K125" s="8"/>
      <c r="L125" s="35"/>
      <c r="M125" s="68">
        <f t="shared" si="15"/>
        <v>60</v>
      </c>
    </row>
    <row r="126" spans="1:13" ht="12.75">
      <c r="A126" s="4" t="s">
        <v>177</v>
      </c>
      <c r="B126" s="8">
        <v>1</v>
      </c>
      <c r="C126" s="8"/>
      <c r="D126" s="8"/>
      <c r="E126" s="8"/>
      <c r="F126" s="8"/>
      <c r="G126" s="8">
        <v>1</v>
      </c>
      <c r="H126" s="8"/>
      <c r="I126" s="8"/>
      <c r="J126" s="8"/>
      <c r="K126" s="8"/>
      <c r="L126" s="35"/>
      <c r="M126" s="68"/>
    </row>
    <row r="127" spans="1:13" ht="12.75">
      <c r="A127" s="32" t="s">
        <v>144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35"/>
      <c r="M127" s="68">
        <f t="shared" si="15"/>
        <v>0</v>
      </c>
    </row>
    <row r="128" spans="1:13" ht="12.75">
      <c r="A128" s="26" t="s">
        <v>28</v>
      </c>
      <c r="B128" s="8"/>
      <c r="C128" s="30">
        <v>1</v>
      </c>
      <c r="D128" s="8"/>
      <c r="E128" s="8"/>
      <c r="F128" s="8">
        <v>2</v>
      </c>
      <c r="G128" s="8">
        <v>15</v>
      </c>
      <c r="H128" s="8">
        <v>40</v>
      </c>
      <c r="I128" s="8"/>
      <c r="J128" s="8"/>
      <c r="K128" s="8">
        <v>10</v>
      </c>
      <c r="L128" s="35">
        <v>16</v>
      </c>
      <c r="M128" s="68">
        <f t="shared" si="15"/>
        <v>84</v>
      </c>
    </row>
    <row r="129" spans="1:13" ht="12.75">
      <c r="A129" s="26" t="s">
        <v>77</v>
      </c>
      <c r="B129" s="8">
        <v>3</v>
      </c>
      <c r="C129" s="2"/>
      <c r="D129" s="8">
        <v>2</v>
      </c>
      <c r="E129" s="8">
        <v>3</v>
      </c>
      <c r="F129" s="8"/>
      <c r="G129" s="8">
        <v>8</v>
      </c>
      <c r="H129" s="8">
        <v>5</v>
      </c>
      <c r="I129" s="8"/>
      <c r="J129" s="8"/>
      <c r="K129" s="8"/>
      <c r="L129" s="35"/>
      <c r="M129" s="68">
        <f t="shared" si="15"/>
        <v>21</v>
      </c>
    </row>
    <row r="130" spans="1:13" ht="12.75">
      <c r="A130" s="26" t="s">
        <v>79</v>
      </c>
      <c r="B130" s="8">
        <v>2</v>
      </c>
      <c r="C130" s="2"/>
      <c r="D130" s="8">
        <v>2</v>
      </c>
      <c r="E130" s="8"/>
      <c r="F130" s="8"/>
      <c r="G130" s="8">
        <v>5</v>
      </c>
      <c r="H130" s="8">
        <v>5</v>
      </c>
      <c r="I130" s="8"/>
      <c r="J130" s="8"/>
      <c r="K130" s="8"/>
      <c r="L130" s="35"/>
      <c r="M130" s="68">
        <f t="shared" si="15"/>
        <v>14</v>
      </c>
    </row>
    <row r="131" spans="1:13" ht="12.75">
      <c r="A131" s="26" t="s">
        <v>82</v>
      </c>
      <c r="B131" s="8">
        <v>3</v>
      </c>
      <c r="C131" s="2"/>
      <c r="D131" s="8"/>
      <c r="E131" s="8"/>
      <c r="F131" s="8">
        <v>1</v>
      </c>
      <c r="G131" s="8">
        <v>6</v>
      </c>
      <c r="H131" s="8">
        <v>8</v>
      </c>
      <c r="I131" s="8"/>
      <c r="J131" s="8"/>
      <c r="K131" s="8"/>
      <c r="L131" s="35"/>
      <c r="M131" s="68">
        <f t="shared" si="15"/>
        <v>18</v>
      </c>
    </row>
    <row r="132" spans="1:13" ht="12.75">
      <c r="A132" s="32" t="s">
        <v>145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35"/>
      <c r="M132" s="68">
        <f t="shared" si="15"/>
        <v>0</v>
      </c>
    </row>
    <row r="133" spans="1:13" ht="12.75">
      <c r="A133" s="26" t="s">
        <v>98</v>
      </c>
      <c r="B133" s="8">
        <v>6</v>
      </c>
      <c r="C133" s="8"/>
      <c r="D133" s="8"/>
      <c r="E133" s="8"/>
      <c r="F133" s="8"/>
      <c r="G133" s="8">
        <v>4</v>
      </c>
      <c r="H133" s="8">
        <v>5</v>
      </c>
      <c r="I133" s="8">
        <v>1</v>
      </c>
      <c r="J133" s="8"/>
      <c r="K133" s="8"/>
      <c r="L133" s="35"/>
      <c r="M133" s="68">
        <f t="shared" si="15"/>
        <v>16</v>
      </c>
    </row>
    <row r="134" spans="1:13" ht="12">
      <c r="A134" s="11" t="s">
        <v>146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58"/>
    </row>
    <row r="135" spans="1:13" ht="12">
      <c r="A135" s="26" t="s">
        <v>105</v>
      </c>
      <c r="B135" s="30">
        <v>2</v>
      </c>
      <c r="C135" s="30">
        <v>1</v>
      </c>
      <c r="D135" s="30">
        <v>1</v>
      </c>
      <c r="E135" s="30">
        <v>6</v>
      </c>
      <c r="F135" s="30">
        <v>2</v>
      </c>
      <c r="G135" s="30"/>
      <c r="H135" s="30"/>
      <c r="I135" s="30"/>
      <c r="J135" s="30"/>
      <c r="K135" s="30"/>
      <c r="L135" s="30"/>
      <c r="M135" s="58">
        <f>SUM(B135:L135)</f>
        <v>12</v>
      </c>
    </row>
    <row r="136" spans="1:13" ht="12">
      <c r="A136" s="26" t="s">
        <v>86</v>
      </c>
      <c r="B136" s="30">
        <v>4</v>
      </c>
      <c r="C136" s="30"/>
      <c r="D136" s="30">
        <v>1</v>
      </c>
      <c r="E136" s="30">
        <v>6</v>
      </c>
      <c r="F136" s="30">
        <v>1</v>
      </c>
      <c r="G136" s="30"/>
      <c r="H136" s="30"/>
      <c r="I136" s="30"/>
      <c r="J136" s="30"/>
      <c r="K136" s="30"/>
      <c r="L136" s="30"/>
      <c r="M136" s="58">
        <f>SUM(B136:L136)</f>
        <v>12</v>
      </c>
    </row>
    <row r="137" spans="1:13" ht="12">
      <c r="A137" s="26" t="s">
        <v>123</v>
      </c>
      <c r="B137" s="30">
        <v>1</v>
      </c>
      <c r="C137" s="30"/>
      <c r="D137" s="30">
        <v>1</v>
      </c>
      <c r="E137" s="30">
        <v>4</v>
      </c>
      <c r="F137" s="30">
        <v>1</v>
      </c>
      <c r="G137" s="30"/>
      <c r="H137" s="30"/>
      <c r="I137" s="30"/>
      <c r="J137" s="30"/>
      <c r="K137" s="30"/>
      <c r="L137" s="30"/>
      <c r="M137" s="58">
        <f>SUM(B137:L137)</f>
        <v>7</v>
      </c>
    </row>
    <row r="138" spans="1:13" ht="12">
      <c r="A138" s="26" t="s">
        <v>173</v>
      </c>
      <c r="B138" s="30">
        <v>1</v>
      </c>
      <c r="C138" s="30"/>
      <c r="D138" s="30"/>
      <c r="E138" s="30">
        <v>1</v>
      </c>
      <c r="F138" s="30"/>
      <c r="G138" s="30"/>
      <c r="H138" s="30"/>
      <c r="I138" s="30">
        <v>1</v>
      </c>
      <c r="J138" s="30"/>
      <c r="K138" s="30">
        <v>1</v>
      </c>
      <c r="L138" s="30"/>
      <c r="M138" s="58"/>
    </row>
    <row r="139" spans="1:13" ht="12">
      <c r="A139" s="26" t="s">
        <v>179</v>
      </c>
      <c r="B139" s="30"/>
      <c r="C139" s="30"/>
      <c r="D139" s="30"/>
      <c r="E139" s="30">
        <v>5</v>
      </c>
      <c r="F139" s="30"/>
      <c r="G139" s="30"/>
      <c r="H139" s="30"/>
      <c r="I139" s="30"/>
      <c r="J139" s="30"/>
      <c r="K139" s="30"/>
      <c r="L139" s="30"/>
      <c r="M139" s="58"/>
    </row>
    <row r="140" spans="1:13" ht="12">
      <c r="A140" s="4" t="s">
        <v>87</v>
      </c>
      <c r="B140" s="30">
        <v>1</v>
      </c>
      <c r="C140" s="30"/>
      <c r="D140" s="30">
        <v>1</v>
      </c>
      <c r="E140" s="30">
        <v>1.5</v>
      </c>
      <c r="F140" s="30">
        <v>1</v>
      </c>
      <c r="G140" s="30"/>
      <c r="H140" s="30"/>
      <c r="I140" s="30"/>
      <c r="J140" s="30"/>
      <c r="K140" s="30"/>
      <c r="L140" s="30"/>
      <c r="M140" s="58">
        <f>SUM(B140:L140)</f>
        <v>4.5</v>
      </c>
    </row>
    <row r="141" spans="1:13" ht="12">
      <c r="A141" s="4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58"/>
    </row>
    <row r="142" spans="1:14" s="13" customFormat="1" ht="12.75" customHeight="1">
      <c r="A142" s="12" t="s">
        <v>147</v>
      </c>
      <c r="B142" s="24">
        <f>SUM(B118:B140)</f>
        <v>35</v>
      </c>
      <c r="C142" s="24">
        <f aca="true" t="shared" si="16" ref="C142:M142">SUM(C118:C140)</f>
        <v>10</v>
      </c>
      <c r="D142" s="24">
        <f t="shared" si="16"/>
        <v>9</v>
      </c>
      <c r="E142" s="24">
        <f t="shared" si="16"/>
        <v>26.5</v>
      </c>
      <c r="F142" s="24">
        <f t="shared" si="16"/>
        <v>9</v>
      </c>
      <c r="G142" s="24">
        <f t="shared" si="16"/>
        <v>188</v>
      </c>
      <c r="H142" s="24">
        <f t="shared" si="16"/>
        <v>174</v>
      </c>
      <c r="I142" s="24">
        <f t="shared" si="16"/>
        <v>7</v>
      </c>
      <c r="J142" s="24">
        <f t="shared" si="16"/>
        <v>0</v>
      </c>
      <c r="K142" s="24">
        <f t="shared" si="16"/>
        <v>35</v>
      </c>
      <c r="L142" s="24">
        <f t="shared" si="16"/>
        <v>39</v>
      </c>
      <c r="M142" s="67">
        <f t="shared" si="16"/>
        <v>521.5</v>
      </c>
      <c r="N142" s="83"/>
    </row>
    <row r="143" spans="1:14" s="13" customFormat="1" ht="12.75" customHeight="1">
      <c r="A143" s="12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5"/>
      <c r="M143" s="78"/>
      <c r="N143" s="83"/>
    </row>
    <row r="144" spans="1:13" ht="12">
      <c r="A144" s="6" t="s">
        <v>30</v>
      </c>
      <c r="B144" s="16"/>
      <c r="C144" s="38" t="s">
        <v>18</v>
      </c>
      <c r="D144" s="16"/>
      <c r="E144" s="16"/>
      <c r="F144" s="16"/>
      <c r="G144" s="16"/>
      <c r="H144" s="16"/>
      <c r="I144" s="16"/>
      <c r="J144" s="16"/>
      <c r="K144" s="43" t="s">
        <v>43</v>
      </c>
      <c r="L144" s="16"/>
      <c r="M144" s="66" t="s">
        <v>46</v>
      </c>
    </row>
    <row r="145" spans="1:13" ht="12">
      <c r="A145" s="4"/>
      <c r="B145" s="2" t="s">
        <v>2</v>
      </c>
      <c r="C145" s="2" t="s">
        <v>83</v>
      </c>
      <c r="D145" s="2" t="s">
        <v>3</v>
      </c>
      <c r="E145" s="2" t="s">
        <v>139</v>
      </c>
      <c r="F145" s="2" t="s">
        <v>109</v>
      </c>
      <c r="G145" s="2" t="s">
        <v>110</v>
      </c>
      <c r="H145" s="28" t="s">
        <v>42</v>
      </c>
      <c r="I145" s="28" t="s">
        <v>71</v>
      </c>
      <c r="J145" s="2" t="s">
        <v>185</v>
      </c>
      <c r="K145" s="2" t="s">
        <v>5</v>
      </c>
      <c r="L145" s="2" t="s">
        <v>6</v>
      </c>
      <c r="M145" s="79"/>
    </row>
    <row r="146" spans="1:13" ht="12">
      <c r="A146" s="3" t="s">
        <v>65</v>
      </c>
      <c r="B146" s="2">
        <f aca="true" t="shared" si="17" ref="B146:J146">B59</f>
        <v>112</v>
      </c>
      <c r="C146" s="2">
        <f t="shared" si="17"/>
        <v>51</v>
      </c>
      <c r="D146" s="2">
        <f t="shared" si="17"/>
        <v>140</v>
      </c>
      <c r="E146" s="2">
        <f t="shared" si="17"/>
        <v>164</v>
      </c>
      <c r="F146" s="2">
        <f t="shared" si="17"/>
        <v>183</v>
      </c>
      <c r="G146" s="2">
        <f t="shared" si="17"/>
        <v>16</v>
      </c>
      <c r="H146" s="2">
        <f t="shared" si="17"/>
        <v>0</v>
      </c>
      <c r="I146" s="2">
        <f t="shared" si="17"/>
        <v>173</v>
      </c>
      <c r="J146" s="2">
        <f t="shared" si="17"/>
        <v>186</v>
      </c>
      <c r="K146" s="2">
        <f>K59</f>
        <v>22</v>
      </c>
      <c r="L146" s="2">
        <f>L59</f>
        <v>185</v>
      </c>
      <c r="M146" s="80">
        <f>SUM(B146:L146)</f>
        <v>1232</v>
      </c>
    </row>
    <row r="147" spans="1:13" ht="12">
      <c r="A147" s="3" t="s">
        <v>66</v>
      </c>
      <c r="B147" s="2">
        <f aca="true" t="shared" si="18" ref="B147:J147">B90</f>
        <v>44</v>
      </c>
      <c r="C147" s="2">
        <f t="shared" si="18"/>
        <v>64</v>
      </c>
      <c r="D147" s="2">
        <f t="shared" si="18"/>
        <v>32</v>
      </c>
      <c r="E147" s="2">
        <f t="shared" si="18"/>
        <v>29</v>
      </c>
      <c r="F147" s="2">
        <f t="shared" si="18"/>
        <v>23</v>
      </c>
      <c r="G147" s="2">
        <f t="shared" si="18"/>
        <v>14</v>
      </c>
      <c r="H147" s="2">
        <f t="shared" si="18"/>
        <v>0</v>
      </c>
      <c r="I147" s="2">
        <f t="shared" si="18"/>
        <v>15</v>
      </c>
      <c r="J147" s="2">
        <f t="shared" si="18"/>
        <v>6</v>
      </c>
      <c r="K147" s="2">
        <f>K90</f>
        <v>44</v>
      </c>
      <c r="L147" s="2">
        <f>L90</f>
        <v>58</v>
      </c>
      <c r="M147" s="80">
        <f aca="true" t="shared" si="19" ref="M147:M154">SUM(B147:L147)</f>
        <v>329</v>
      </c>
    </row>
    <row r="148" spans="1:13" ht="12">
      <c r="A148" s="3" t="s">
        <v>69</v>
      </c>
      <c r="B148" s="2">
        <f aca="true" t="shared" si="20" ref="B148:J148">B115</f>
        <v>42</v>
      </c>
      <c r="C148" s="2">
        <f t="shared" si="20"/>
        <v>106</v>
      </c>
      <c r="D148" s="2">
        <f t="shared" si="20"/>
        <v>20</v>
      </c>
      <c r="E148" s="2">
        <f t="shared" si="20"/>
        <v>5</v>
      </c>
      <c r="F148" s="2">
        <f t="shared" si="20"/>
        <v>11</v>
      </c>
      <c r="G148" s="2">
        <f t="shared" si="20"/>
        <v>3</v>
      </c>
      <c r="H148" s="2">
        <f t="shared" si="20"/>
        <v>0</v>
      </c>
      <c r="I148" s="2">
        <f t="shared" si="20"/>
        <v>13</v>
      </c>
      <c r="J148" s="2">
        <f t="shared" si="20"/>
        <v>2</v>
      </c>
      <c r="K148" s="2">
        <f>K115</f>
        <v>94</v>
      </c>
      <c r="L148" s="2">
        <f>L115</f>
        <v>34</v>
      </c>
      <c r="M148" s="80">
        <f t="shared" si="19"/>
        <v>330</v>
      </c>
    </row>
    <row r="149" spans="1:13" ht="12">
      <c r="A149" s="3" t="s">
        <v>67</v>
      </c>
      <c r="B149" s="2">
        <f aca="true" t="shared" si="21" ref="B149:J149">B142</f>
        <v>35</v>
      </c>
      <c r="C149" s="2">
        <f t="shared" si="21"/>
        <v>10</v>
      </c>
      <c r="D149" s="2">
        <f t="shared" si="21"/>
        <v>9</v>
      </c>
      <c r="E149" s="2">
        <f t="shared" si="21"/>
        <v>26.5</v>
      </c>
      <c r="F149" s="2">
        <f t="shared" si="21"/>
        <v>9</v>
      </c>
      <c r="G149" s="2">
        <f t="shared" si="21"/>
        <v>188</v>
      </c>
      <c r="H149" s="2">
        <f t="shared" si="21"/>
        <v>174</v>
      </c>
      <c r="I149" s="2">
        <f t="shared" si="21"/>
        <v>7</v>
      </c>
      <c r="J149" s="2">
        <f t="shared" si="21"/>
        <v>0</v>
      </c>
      <c r="K149" s="2">
        <f>K142</f>
        <v>35</v>
      </c>
      <c r="L149" s="2">
        <f>L142</f>
        <v>39</v>
      </c>
      <c r="M149" s="80">
        <f t="shared" si="19"/>
        <v>532.5</v>
      </c>
    </row>
    <row r="150" spans="1:13" ht="12">
      <c r="A150" s="36" t="s">
        <v>31</v>
      </c>
      <c r="B150" s="2">
        <f aca="true" t="shared" si="22" ref="B150:G150">SUM(B146:B149)</f>
        <v>233</v>
      </c>
      <c r="C150" s="2">
        <f t="shared" si="22"/>
        <v>231</v>
      </c>
      <c r="D150" s="2">
        <f t="shared" si="22"/>
        <v>201</v>
      </c>
      <c r="E150" s="2">
        <f t="shared" si="22"/>
        <v>224.5</v>
      </c>
      <c r="F150" s="2">
        <f t="shared" si="22"/>
        <v>226</v>
      </c>
      <c r="G150" s="2">
        <f t="shared" si="22"/>
        <v>221</v>
      </c>
      <c r="H150" s="2">
        <f>SUM(H146:H149)</f>
        <v>174</v>
      </c>
      <c r="I150" s="2">
        <f>SUM(I146:I149)</f>
        <v>208</v>
      </c>
      <c r="J150" s="2">
        <f>SUM(J146:J149)</f>
        <v>194</v>
      </c>
      <c r="K150" s="2">
        <f>SUM(K146:K149)</f>
        <v>195</v>
      </c>
      <c r="L150" s="2">
        <f>SUM(L146:L149)</f>
        <v>316</v>
      </c>
      <c r="M150" s="80">
        <f t="shared" si="19"/>
        <v>2423.5</v>
      </c>
    </row>
    <row r="151" spans="1:13" ht="12">
      <c r="A151" s="3" t="s">
        <v>32</v>
      </c>
      <c r="B151" s="42">
        <v>13</v>
      </c>
      <c r="C151" s="2">
        <v>15</v>
      </c>
      <c r="D151" s="2">
        <v>19</v>
      </c>
      <c r="E151" s="2">
        <v>19.5</v>
      </c>
      <c r="F151" s="2">
        <v>12</v>
      </c>
      <c r="G151" s="2">
        <v>15</v>
      </c>
      <c r="H151" s="2">
        <v>12</v>
      </c>
      <c r="I151" s="2">
        <v>25</v>
      </c>
      <c r="J151" s="2">
        <v>12</v>
      </c>
      <c r="K151" s="2"/>
      <c r="L151" s="2"/>
      <c r="M151" s="80">
        <f t="shared" si="19"/>
        <v>142.5</v>
      </c>
    </row>
    <row r="152" spans="1:13" ht="12">
      <c r="A152" s="3" t="s">
        <v>33</v>
      </c>
      <c r="B152" s="2">
        <v>4</v>
      </c>
      <c r="C152" s="2">
        <v>4</v>
      </c>
      <c r="D152" s="2">
        <v>4</v>
      </c>
      <c r="E152" s="2">
        <v>5</v>
      </c>
      <c r="F152" s="2">
        <v>4</v>
      </c>
      <c r="G152" s="2">
        <v>7</v>
      </c>
      <c r="H152" s="2">
        <v>7</v>
      </c>
      <c r="I152" s="2">
        <v>8</v>
      </c>
      <c r="J152" s="2">
        <v>5</v>
      </c>
      <c r="K152" s="2"/>
      <c r="L152" s="2"/>
      <c r="M152" s="80">
        <f t="shared" si="19"/>
        <v>48</v>
      </c>
    </row>
    <row r="153" spans="1:13" ht="12">
      <c r="A153" s="3" t="s">
        <v>34</v>
      </c>
      <c r="B153" s="2">
        <v>10</v>
      </c>
      <c r="C153" s="2">
        <v>10</v>
      </c>
      <c r="D153" s="2">
        <v>10</v>
      </c>
      <c r="E153" s="2">
        <v>10</v>
      </c>
      <c r="F153" s="2">
        <v>10</v>
      </c>
      <c r="G153" s="2">
        <v>10</v>
      </c>
      <c r="H153" s="2">
        <v>10</v>
      </c>
      <c r="I153" s="2">
        <v>10</v>
      </c>
      <c r="J153" s="2">
        <v>10</v>
      </c>
      <c r="K153" s="2"/>
      <c r="L153" s="2"/>
      <c r="M153" s="80">
        <f t="shared" si="19"/>
        <v>90</v>
      </c>
    </row>
    <row r="154" spans="1:13" ht="12">
      <c r="A154" s="3" t="s">
        <v>35</v>
      </c>
      <c r="B154" s="2">
        <f aca="true" t="shared" si="23" ref="B154:J154">SUM(B150:B153)</f>
        <v>260</v>
      </c>
      <c r="C154" s="2">
        <f t="shared" si="23"/>
        <v>260</v>
      </c>
      <c r="D154" s="2">
        <f t="shared" si="23"/>
        <v>234</v>
      </c>
      <c r="E154" s="2">
        <f t="shared" si="23"/>
        <v>259</v>
      </c>
      <c r="F154" s="2">
        <f t="shared" si="23"/>
        <v>252</v>
      </c>
      <c r="G154" s="2">
        <f t="shared" si="23"/>
        <v>253</v>
      </c>
      <c r="H154" s="2">
        <f t="shared" si="23"/>
        <v>203</v>
      </c>
      <c r="I154" s="2">
        <f t="shared" si="23"/>
        <v>251</v>
      </c>
      <c r="J154" s="2">
        <f t="shared" si="23"/>
        <v>221</v>
      </c>
      <c r="K154" s="2"/>
      <c r="L154" s="2"/>
      <c r="M154" s="80">
        <f t="shared" si="19"/>
        <v>2193</v>
      </c>
    </row>
    <row r="155" spans="1:13" ht="12">
      <c r="A155" s="3" t="s">
        <v>36</v>
      </c>
      <c r="B155" s="2">
        <v>260</v>
      </c>
      <c r="C155" s="2">
        <v>260</v>
      </c>
      <c r="D155" s="2">
        <v>234</v>
      </c>
      <c r="E155" s="2">
        <v>260</v>
      </c>
      <c r="F155" s="2">
        <v>260</v>
      </c>
      <c r="G155" s="2">
        <v>260</v>
      </c>
      <c r="H155" s="2" t="s">
        <v>11</v>
      </c>
      <c r="I155" s="2">
        <v>260</v>
      </c>
      <c r="J155" s="2">
        <v>260</v>
      </c>
      <c r="K155" s="2"/>
      <c r="L155" s="2"/>
      <c r="M155" s="80"/>
    </row>
    <row r="156" spans="1:13" ht="12">
      <c r="A156" s="3" t="s">
        <v>122</v>
      </c>
      <c r="B156" s="2">
        <f>SUM(B155-B154)</f>
        <v>0</v>
      </c>
      <c r="C156" s="2">
        <f>SUM(C155-C154)</f>
        <v>0</v>
      </c>
      <c r="D156" s="2">
        <f>SUM(D155-D154)</f>
        <v>0</v>
      </c>
      <c r="E156" s="2">
        <f>SUM(E155-E154)</f>
        <v>1</v>
      </c>
      <c r="F156" s="2">
        <f>SUM(F155-F154)</f>
        <v>8</v>
      </c>
      <c r="G156" s="2">
        <f>G155-G154</f>
        <v>7</v>
      </c>
      <c r="H156" s="2" t="s">
        <v>11</v>
      </c>
      <c r="I156" s="2">
        <f>I155-I154</f>
        <v>9</v>
      </c>
      <c r="J156" s="2">
        <f>J155-J154</f>
        <v>39</v>
      </c>
      <c r="K156" s="2"/>
      <c r="L156" s="2"/>
      <c r="M156" s="80"/>
    </row>
    <row r="157" spans="1:13" ht="12">
      <c r="A157" s="7"/>
      <c r="B157" s="48"/>
      <c r="C157" s="48"/>
      <c r="D157" s="48"/>
      <c r="E157" s="48"/>
      <c r="F157" s="48"/>
      <c r="G157" s="48"/>
      <c r="H157" s="48"/>
      <c r="I157" s="48" t="s">
        <v>44</v>
      </c>
      <c r="J157" s="48"/>
      <c r="K157" s="48"/>
      <c r="L157" s="48"/>
      <c r="M157" s="49"/>
    </row>
    <row r="158" spans="1:14" ht="12.75">
      <c r="A158" s="7" t="s">
        <v>112</v>
      </c>
      <c r="B158" s="62" t="s">
        <v>140</v>
      </c>
      <c r="C158" s="61"/>
      <c r="D158" s="61"/>
      <c r="E158" s="61"/>
      <c r="F158" s="61"/>
      <c r="G158" s="18"/>
      <c r="H158" s="18"/>
      <c r="I158" s="2" t="s">
        <v>2</v>
      </c>
      <c r="J158" s="2" t="s">
        <v>83</v>
      </c>
      <c r="K158" s="2" t="s">
        <v>3</v>
      </c>
      <c r="L158" s="2" t="s">
        <v>139</v>
      </c>
      <c r="M158" s="81" t="s">
        <v>109</v>
      </c>
      <c r="N158" s="9" t="s">
        <v>174</v>
      </c>
    </row>
    <row r="159" spans="1:14" ht="12">
      <c r="A159" s="7" t="s">
        <v>104</v>
      </c>
      <c r="B159" s="3" t="s">
        <v>65</v>
      </c>
      <c r="C159" s="15"/>
      <c r="D159" s="15"/>
      <c r="E159" s="15"/>
      <c r="F159" s="15"/>
      <c r="G159" s="15"/>
      <c r="H159" s="58"/>
      <c r="I159" s="39">
        <f>B146/B154</f>
        <v>0.4307692307692308</v>
      </c>
      <c r="J159" s="39">
        <f>C146/C154</f>
        <v>0.19615384615384615</v>
      </c>
      <c r="K159" s="39">
        <f>D146/D154</f>
        <v>0.5982905982905983</v>
      </c>
      <c r="L159" s="39">
        <f>E146/E154</f>
        <v>0.6332046332046332</v>
      </c>
      <c r="M159" s="79">
        <f>F146/F154</f>
        <v>0.7261904761904762</v>
      </c>
      <c r="N159" s="86">
        <f>AVERAGE(I159:M159)</f>
        <v>0.516921756921757</v>
      </c>
    </row>
    <row r="160" spans="1:14" ht="12">
      <c r="A160" s="7" t="s">
        <v>37</v>
      </c>
      <c r="B160" s="3" t="s">
        <v>66</v>
      </c>
      <c r="C160" s="15"/>
      <c r="D160" s="15"/>
      <c r="E160" s="15"/>
      <c r="F160" s="15"/>
      <c r="G160" s="15"/>
      <c r="H160" s="58"/>
      <c r="I160" s="39">
        <f>B147/B154</f>
        <v>0.16923076923076924</v>
      </c>
      <c r="J160" s="39">
        <f>C147/C154</f>
        <v>0.24615384615384617</v>
      </c>
      <c r="K160" s="39">
        <f>D147/D154</f>
        <v>0.13675213675213677</v>
      </c>
      <c r="L160" s="39">
        <f>E147/E154</f>
        <v>0.11196911196911197</v>
      </c>
      <c r="M160" s="79">
        <f>F147/F154</f>
        <v>0.09126984126984126</v>
      </c>
      <c r="N160" s="86">
        <f>AVERAGE(I160:M160)</f>
        <v>0.15107514107514108</v>
      </c>
    </row>
    <row r="161" spans="1:14" ht="12">
      <c r="A161" s="7" t="s">
        <v>138</v>
      </c>
      <c r="B161" s="3" t="s">
        <v>69</v>
      </c>
      <c r="C161" s="15"/>
      <c r="D161" s="15"/>
      <c r="E161" s="15"/>
      <c r="F161" s="15"/>
      <c r="G161" s="8"/>
      <c r="H161" s="46"/>
      <c r="I161" s="39">
        <f>B148/B154</f>
        <v>0.16153846153846155</v>
      </c>
      <c r="J161" s="39">
        <f>C148/C154</f>
        <v>0.4076923076923077</v>
      </c>
      <c r="K161" s="39">
        <f>D148/D154</f>
        <v>0.08547008547008547</v>
      </c>
      <c r="L161" s="39">
        <f>E148/E154</f>
        <v>0.019305019305019305</v>
      </c>
      <c r="M161" s="79">
        <f>F148/F154</f>
        <v>0.04365079365079365</v>
      </c>
      <c r="N161" s="86">
        <f>AVERAGE(I161:M161)</f>
        <v>0.14353133353133352</v>
      </c>
    </row>
    <row r="162" spans="1:14" ht="12">
      <c r="A162" s="7" t="s">
        <v>113</v>
      </c>
      <c r="B162" s="3" t="s">
        <v>68</v>
      </c>
      <c r="C162" s="15"/>
      <c r="D162" s="29"/>
      <c r="E162" s="29"/>
      <c r="F162" s="29"/>
      <c r="G162" s="29"/>
      <c r="H162" s="59"/>
      <c r="I162" s="39">
        <f>B149/B154</f>
        <v>0.1346153846153846</v>
      </c>
      <c r="J162" s="39">
        <f>C149/C154</f>
        <v>0.038461538461538464</v>
      </c>
      <c r="K162" s="39">
        <f>D149/D154</f>
        <v>0.038461538461538464</v>
      </c>
      <c r="L162" s="39">
        <f>E149/E154</f>
        <v>0.10231660231660232</v>
      </c>
      <c r="M162" s="79">
        <f>F149/F154</f>
        <v>0.03571428571428571</v>
      </c>
      <c r="N162" s="86">
        <f>AVERAGE(I162:M162)</f>
        <v>0.06991386991386991</v>
      </c>
    </row>
    <row r="163" spans="1:14" ht="12">
      <c r="A163" s="7" t="s">
        <v>111</v>
      </c>
      <c r="B163" s="7" t="s">
        <v>85</v>
      </c>
      <c r="D163" s="40"/>
      <c r="E163" s="40"/>
      <c r="F163" s="40"/>
      <c r="G163" s="40"/>
      <c r="H163" s="40"/>
      <c r="I163" s="57">
        <f>(B151+B152+B153)/B154</f>
        <v>0.10384615384615385</v>
      </c>
      <c r="J163" s="57">
        <f>(C151+C152+C153)/C154</f>
        <v>0.11153846153846154</v>
      </c>
      <c r="K163" s="57">
        <f>(D151+D152+D153)/D154</f>
        <v>0.14102564102564102</v>
      </c>
      <c r="L163" s="39">
        <f>(E151+E152+E153)/E154</f>
        <v>0.13320463320463322</v>
      </c>
      <c r="M163" s="79">
        <f>(F151+F152+F153)/F154</f>
        <v>0.10317460317460317</v>
      </c>
      <c r="N163" s="86">
        <f>AVERAGE(I163:M163)</f>
        <v>0.11855789855789856</v>
      </c>
    </row>
    <row r="164" spans="1:13" ht="12">
      <c r="A164" s="10" t="s">
        <v>39</v>
      </c>
      <c r="G164" s="18"/>
      <c r="H164" s="37"/>
      <c r="I164" s="60">
        <f>SUM(I159:I163)</f>
        <v>1</v>
      </c>
      <c r="J164" s="60">
        <f>SUM(J159:J163)</f>
        <v>1</v>
      </c>
      <c r="K164" s="60">
        <f>SUM(K159:K163)</f>
        <v>1</v>
      </c>
      <c r="L164" s="60">
        <f>SUM(L159:L163)</f>
        <v>1</v>
      </c>
      <c r="M164" s="82">
        <f>SUM(M159:M163)</f>
        <v>0.9999999999999999</v>
      </c>
    </row>
    <row r="165" spans="1:12" ht="12">
      <c r="A165" s="27" t="s">
        <v>75</v>
      </c>
      <c r="F165" s="18"/>
      <c r="G165" s="18"/>
      <c r="H165" s="18"/>
      <c r="I165" s="18"/>
      <c r="J165" s="18"/>
      <c r="K165" s="18"/>
      <c r="L165" s="21"/>
    </row>
    <row r="166" ht="12">
      <c r="A166" s="27" t="s">
        <v>186</v>
      </c>
    </row>
    <row r="167" ht="12">
      <c r="A167" s="27" t="s">
        <v>38</v>
      </c>
    </row>
    <row r="168" spans="1:12" ht="12">
      <c r="A168" s="27" t="s">
        <v>40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">
      <c r="A169" s="27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</sheetData>
  <sheetProtection/>
  <printOptions/>
  <pageMargins left="0.75" right="0.75" top="1" bottom="1" header="0.5" footer="0.5"/>
  <pageSetup horizontalDpi="300" verticalDpi="300" orientation="landscape" paperSize="5" scale="98"/>
  <headerFooter alignWithMargins="0">
    <oddHeader>&amp;L
July 1, 2005 - June 30, 2006
&amp;CYamhill SWCD Annual Work plan&amp;R&amp;F]</oddHeader>
  </headerFooter>
  <rowBreaks count="3" manualBreakCount="3">
    <brk id="47" max="13" man="1"/>
    <brk id="90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YSWCD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SWCD annual work plan example</dc:title>
  <dc:subject/>
  <dc:creator>Rhiannon Socia</dc:creator>
  <cp:keywords/>
  <dc:description/>
  <cp:lastModifiedBy>Liz Beeles</cp:lastModifiedBy>
  <cp:lastPrinted>2006-04-05T15:56:04Z</cp:lastPrinted>
  <dcterms:created xsi:type="dcterms:W3CDTF">2002-03-23T00:45:43Z</dcterms:created>
  <dcterms:modified xsi:type="dcterms:W3CDTF">2014-08-21T21:12:00Z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0x0101003A37CDADC2A06E47BC14FB2B0E7E3196</vt:lpwstr>
  </property>
  <property fmtid="{D5CDD505-2E9C-101B-9397-08002B2CF9AE}" pid="3" name="Order">
    <vt:r8>12800</vt:r8>
  </property>
  <property fmtid="{D5CDD505-2E9C-101B-9397-08002B2CF9AE}" pid="4" name="Document Description">
    <vt:lpwstr>Annual Work Plan Example. No charge. Document produced by Yamhill SWCD. </vt:lpwstr>
  </property>
  <property fmtid="{D5CDD505-2E9C-101B-9397-08002B2CF9AE}" pid="5" name="Tags">
    <vt:lpwstr>Publications</vt:lpwstr>
  </property>
  <property fmtid="{D5CDD505-2E9C-101B-9397-08002B2CF9AE}" pid="6" name="Category">
    <vt:lpwstr>1;#;#18;#</vt:lpwstr>
  </property>
  <property fmtid="{D5CDD505-2E9C-101B-9397-08002B2CF9AE}" pid="7" name="Agency Home Page Mission Statement">
    <vt:lpwstr/>
  </property>
  <property fmtid="{D5CDD505-2E9C-101B-9397-08002B2CF9AE}" pid="8" name="Agency Relative Content">
    <vt:lpwstr/>
  </property>
  <property fmtid="{D5CDD505-2E9C-101B-9397-08002B2CF9AE}" pid="9" name="Footer Column 1">
    <vt:lpwstr/>
  </property>
  <property fmtid="{D5CDD505-2E9C-101B-9397-08002B2CF9AE}" pid="10" name="SeoKeywords">
    <vt:lpwstr/>
  </property>
  <property fmtid="{D5CDD505-2E9C-101B-9397-08002B2CF9AE}" pid="11" name="display_urn:schemas-microsoft-com:office:office#Editor">
    <vt:lpwstr>Elizabeth M Beeles</vt:lpwstr>
  </property>
  <property fmtid="{D5CDD505-2E9C-101B-9397-08002B2CF9AE}" pid="12" name="PublishingRollupImage">
    <vt:lpwstr/>
  </property>
  <property fmtid="{D5CDD505-2E9C-101B-9397-08002B2CF9AE}" pid="13" name="Audience">
    <vt:lpwstr/>
  </property>
  <property fmtid="{D5CDD505-2E9C-101B-9397-08002B2CF9AE}" pid="14" name="Agency Home Page Feature Box 2">
    <vt:lpwstr/>
  </property>
  <property fmtid="{D5CDD505-2E9C-101B-9397-08002B2CF9AE}" pid="15" name="Agency Home Page Task Boxes">
    <vt:lpwstr/>
  </property>
  <property fmtid="{D5CDD505-2E9C-101B-9397-08002B2CF9AE}" pid="16" name="Agency Home Page Feature Box 1">
    <vt:lpwstr/>
  </property>
  <property fmtid="{D5CDD505-2E9C-101B-9397-08002B2CF9AE}" pid="17" name="Agency Main Content">
    <vt:lpwstr/>
  </property>
  <property fmtid="{D5CDD505-2E9C-101B-9397-08002B2CF9AE}" pid="18" name="PublishingContactName">
    <vt:lpwstr/>
  </property>
  <property fmtid="{D5CDD505-2E9C-101B-9397-08002B2CF9AE}" pid="19" name="Footer Column 2">
    <vt:lpwstr/>
  </property>
  <property fmtid="{D5CDD505-2E9C-101B-9397-08002B2CF9AE}" pid="20" name="SeoMetaDescription">
    <vt:lpwstr/>
  </property>
  <property fmtid="{D5CDD505-2E9C-101B-9397-08002B2CF9AE}" pid="21" name="PublishingContactEmail">
    <vt:lpwstr/>
  </property>
  <property fmtid="{D5CDD505-2E9C-101B-9397-08002B2CF9AE}" pid="22" name="Agency Special Feature Title">
    <vt:lpwstr/>
  </property>
  <property fmtid="{D5CDD505-2E9C-101B-9397-08002B2CF9AE}" pid="23" name="Meta Keywords">
    <vt:lpwstr/>
  </property>
  <property fmtid="{D5CDD505-2E9C-101B-9397-08002B2CF9AE}" pid="24" name="RoutingRuleDescription">
    <vt:lpwstr/>
  </property>
  <property fmtid="{D5CDD505-2E9C-101B-9397-08002B2CF9AE}" pid="25" name="Comments">
    <vt:lpwstr/>
  </property>
  <property fmtid="{D5CDD505-2E9C-101B-9397-08002B2CF9AE}" pid="26" name="PublishingPageLayout">
    <vt:lpwstr/>
  </property>
  <property fmtid="{D5CDD505-2E9C-101B-9397-08002B2CF9AE}" pid="27" name="Agency Home Page Feature Box 3">
    <vt:lpwstr/>
  </property>
  <property fmtid="{D5CDD505-2E9C-101B-9397-08002B2CF9AE}" pid="28" name="Meta Description">
    <vt:lpwstr/>
  </property>
  <property fmtid="{D5CDD505-2E9C-101B-9397-08002B2CF9AE}" pid="29" name="Accordion Content">
    <vt:lpwstr/>
  </property>
  <property fmtid="{D5CDD505-2E9C-101B-9397-08002B2CF9AE}" pid="30" name="Agency Home Page Carousel">
    <vt:lpwstr/>
  </property>
  <property fmtid="{D5CDD505-2E9C-101B-9397-08002B2CF9AE}" pid="31" name="PublishingContactPicture">
    <vt:lpwstr/>
  </property>
  <property fmtid="{D5CDD505-2E9C-101B-9397-08002B2CF9AE}" pid="32" name="Footer Column 3">
    <vt:lpwstr/>
  </property>
  <property fmtid="{D5CDD505-2E9C-101B-9397-08002B2CF9AE}" pid="33" name="display_urn:schemas-microsoft-com:office:office#Author">
    <vt:lpwstr>Elizabeth M Beeles</vt:lpwstr>
  </property>
</Properties>
</file>