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/Users/OR0106334/Desktop/"/>
    </mc:Choice>
  </mc:AlternateContent>
  <xr:revisionPtr revIDLastSave="0" documentId="8_{7C14EF1D-1C33-A64C-BA90-626CCCF028C2}" xr6:coauthVersionLast="47" xr6:coauthVersionMax="47" xr10:uidLastSave="{00000000-0000-0000-0000-000000000000}"/>
  <bookViews>
    <workbookView xWindow="400" yWindow="500" windowWidth="28800" windowHeight="17500" tabRatio="672" xr2:uid="{00000000-000D-0000-FFFF-FFFF00000000}"/>
  </bookViews>
  <sheets>
    <sheet name="FIELD SUMMARY" sheetId="49092" r:id="rId1"/>
    <sheet name="SOIL DATA" sheetId="523" r:id="rId2"/>
  </sheets>
  <definedNames>
    <definedName name="_Regression_Int" hidden="1">1</definedName>
    <definedName name="ACwvu.PAGE1." hidden="1">#REF!</definedName>
    <definedName name="ACwvu.PAGE6." hidden="1">#REF!</definedName>
    <definedName name="_xlnm.Print_Area" localSheetId="0">'FIELD SUMMARY'!$A$1:$S$46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wvu.PAGE1." hidden="1">#REF!</definedName>
    <definedName name="Swvu.PAGE6." hidden="1">#REF!</definedName>
    <definedName name="wrn.PAGES1234." hidden="1">{"PAGE1",#N/A,TRUE,"INV";"PAGE2",#N/A,TRUE,"WSP";"PAGE3",#N/A,TRUE,"NUTR";"PAGE4",#N/A,TRUE,"NUTR_BAL"}</definedName>
    <definedName name="wrn.PAGES123456." hidden="1">{"PAGE1",#N/A,FALSE,"INV";"PAGE2",#N/A,FALSE,"WSP";"PAGE3",#N/A,FALSE,"NUTR";"PAGE4",#N/A,FALSE,"NUTR_BAL";"PAGE5",#N/A,FALSE,"COST";"PAGE6",#N/A,FALSE,"PRECIP"}</definedName>
    <definedName name="wvu.PAGE1." hidden="1">{TRUE,TRUE,-2.75,-17,487.5,279.75,FALSE,TRUE,TRUE,TRUE,0,1,#N/A,1,#N/A,8.78846153846154,24.3076923076923,1,FALSE,FALSE,3,TRUE,1,FALSE,75,"Swvu.PAGE1.","ACwvu.PAGE1.",#N/A,FALSE,FALSE,0.75,0.75,1,1,1,"&amp;CSNOHOMISH CONSERVATION DISTRICT &amp;&amp; USDA NRCS","&amp;CPage 1&amp;R&amp;F",FALSE,FALSE,FALSE,FALSE,1,100,#N/A,#N/A,"=R1C1:R49C7","=R1:R5",#N/A,#N/A,FALSE,FALSE,TRUE,1,65532,65532,FALSE,FALSE,TRUE,TRUE,TRUE}</definedName>
    <definedName name="wvu.PAGE6." hidden="1">{TRUE,TRUE,-2.75,-17,487.5,279.75,FALSE,TRUE,TRUE,TRUE,0,1,#N/A,1,#N/A,11.3846153846154,24.3076923076923,1,FALSE,FALSE,3,TRUE,1,FALSE,75,"Swvu.PAGE6.","ACwvu.PAGE6.",#N/A,FALSE,FALSE,0.75,0.75,1,1,1,"&amp;CSNOHOMISH CONSERVATION DISTRICT &amp;&amp; USDA NRCS","&amp;CPage 6&amp;R&amp;F",FALSE,FALSE,FALSE,FALSE,1,100,#N/A,#N/A,"=R1C1:R47C10",FALSE,#N/A,#N/A,FALSE,FALSE,TRUE,1,65532,65532,FALSE,FALSE,TRUE,TRUE,TRUE}</definedName>
    <definedName name="Z_06C0467F_090F_11D3_82CD_0080C7FFD785_.wvu.PrintArea" hidden="1">#REF!</definedName>
    <definedName name="Z_06C0467F_090F_11D3_82CD_0080C7FFD785_.wvu.PrintTitles" hidden="1">#REF!</definedName>
    <definedName name="Z_06C04682_090F_11D3_82CD_0080C7FFD785_.wvu.PrintArea" hidden="1">#REF!</definedName>
    <definedName name="Z_0AA146FC_02C9_11D3_82CD_0080C7FFD785_.wvu.PrintArea" hidden="1">#REF!</definedName>
    <definedName name="Z_0AA146FC_02C9_11D3_82CD_0080C7FFD785_.wvu.PrintTitles" hidden="1">#REF!</definedName>
    <definedName name="Z_0AA146FF_02C9_11D3_82CD_0080C7FFD785_.wvu.PrintArea" hidden="1">#REF!</definedName>
    <definedName name="Z_19D1E0DF_0F58_11D3_82CD_0080C7FFD785_.wvu.PrintArea" hidden="1">#REF!</definedName>
    <definedName name="Z_19D1E0DF_0F58_11D3_82CD_0080C7FFD785_.wvu.PrintTitles" hidden="1">#REF!</definedName>
    <definedName name="Z_19D1E0E2_0F58_11D3_82CD_0080C7FFD785_.wvu.PrintArea" hidden="1">#REF!</definedName>
    <definedName name="Z_2B1B855C_03EE_11D3_82CD_0080C7FFD785_.wvu.PrintArea" hidden="1">#REF!</definedName>
    <definedName name="Z_2B1B855C_03EE_11D3_82CD_0080C7FFD785_.wvu.PrintTitles" hidden="1">#REF!</definedName>
    <definedName name="Z_2B1B855F_03EE_11D3_82CD_0080C7FFD785_.wvu.PrintArea" hidden="1">#REF!</definedName>
    <definedName name="Z_38567236_FCE7_11D2_82CD_0080C7FFD785_.wvu.PrintArea" hidden="1">#REF!</definedName>
    <definedName name="Z_38567236_FCE7_11D2_82CD_0080C7FFD785_.wvu.PrintTitles" hidden="1">#REF!</definedName>
    <definedName name="Z_38567239_FCE7_11D2_82CD_0080C7FFD785_.wvu.PrintArea" hidden="1">#REF!</definedName>
    <definedName name="Z_633DCAFC_06CE_11D3_82CD_0080C7FFD785_.wvu.PrintArea" hidden="1">#REF!</definedName>
    <definedName name="Z_633DCAFC_06CE_11D3_82CD_0080C7FFD785_.wvu.PrintTitles" hidden="1">#REF!</definedName>
    <definedName name="Z_633DCAFF_06CE_11D3_82CD_0080C7FFD785_.wvu.PrintArea" hidden="1">#REF!</definedName>
    <definedName name="Z_913111FF_07BA_11D3_82CD_0080C7FFD785_.wvu.PrintArea" hidden="1">#REF!</definedName>
    <definedName name="Z_913111FF_07BA_11D3_82CD_0080C7FFD785_.wvu.PrintTitles" hidden="1">#REF!</definedName>
    <definedName name="Z_91311202_07BA_11D3_82CD_0080C7FFD785_.wvu.PrintArea" hidden="1">#REF!</definedName>
    <definedName name="Z_956CA976_FDB5_11D2_82CD_0080C7FFD785_.wvu.PrintArea" hidden="1">#REF!</definedName>
    <definedName name="Z_956CA976_FDB5_11D2_82CD_0080C7FFD785_.wvu.PrintTitles" hidden="1">#REF!</definedName>
    <definedName name="Z_956CA979_FDB5_11D2_82CD_0080C7FFD785_.wvu.PrintArea" hidden="1">#REF!</definedName>
    <definedName name="Z_A605DD3F_0D60_11D3_82CD_0080C7FFD785_.wvu.PrintArea" hidden="1">#REF!</definedName>
    <definedName name="Z_A605DD3F_0D60_11D3_82CD_0080C7FFD785_.wvu.PrintTitles" hidden="1">#REF!</definedName>
    <definedName name="Z_A605DD42_0D60_11D3_82CD_0080C7FFD785_.wvu.PrintArea" hidden="1">#REF!</definedName>
    <definedName name="Z_B84B729F_0F57_11D3_82CD_0080C7FFD785_.wvu.PrintArea" hidden="1">#REF!</definedName>
    <definedName name="Z_B84B729F_0F57_11D3_82CD_0080C7FFD785_.wvu.PrintTitles" hidden="1">#REF!</definedName>
    <definedName name="Z_B84B72A2_0F57_11D3_82CD_0080C7FFD785_.wvu.PrintArea" hidden="1">#REF!</definedName>
    <definedName name="Z_D1AC061F_353F_11D3_82CD_0080C7FFD785_.wvu.PrintArea" hidden="1">#REF!</definedName>
    <definedName name="Z_D1AC061F_353F_11D3_82CD_0080C7FFD785_.wvu.PrintTitles" hidden="1">#REF!</definedName>
    <definedName name="Z_D1AC0622_353F_11D3_82CD_0080C7FFD785_.wvu.PrintArea" hidden="1">#REF!</definedName>
    <definedName name="Z_D1AC0668_353F_11D3_82CD_0080C7FFD785_.wvu.PrintArea" hidden="1">#REF!</definedName>
    <definedName name="Z_D1AC0668_353F_11D3_82CD_0080C7FFD785_.wvu.PrintTitles" hidden="1">#REF!</definedName>
    <definedName name="Z_D1AC066B_353F_11D3_82CD_0080C7FFD785_.wvu.PrintArea" hidden="1">#REF!</definedName>
    <definedName name="Z_D2A9793B_FE26_11D2_82CD_0080C7FFD785_.wvu.PrintArea" hidden="1">#REF!</definedName>
    <definedName name="Z_D2A9793B_FE26_11D2_82CD_0080C7FFD785_.wvu.PrintTitles" hidden="1">#REF!</definedName>
    <definedName name="Z_D2A9793E_FE26_11D2_82CD_0080C7FFD785_.wvu.PrintArea" hidden="1">#REF!</definedName>
    <definedName name="Z_E45BF5DB_FEEA_11D2_82CD_0080C7FFD785_.wvu.PrintArea" hidden="1">#REF!</definedName>
    <definedName name="Z_E45BF5DB_FEEA_11D2_82CD_0080C7FFD785_.wvu.PrintTitles" hidden="1">#REF!</definedName>
    <definedName name="Z_E45BF5DE_FEEA_11D2_82CD_0080C7FFD785_.wvu.PrintArea" hidden="1">#REF!</definedName>
    <definedName name="Z_EA620C9C_0452_11D3_82CD_0080C7FFD785_.wvu.PrintArea" hidden="1">#REF!</definedName>
    <definedName name="Z_EA620C9C_0452_11D3_82CD_0080C7FFD785_.wvu.PrintTitles" hidden="1">#REF!</definedName>
    <definedName name="Z_EA620C9F_0452_11D3_82CD_0080C7FFD785_.wvu.PrintArea" hidden="1">#REF!</definedName>
    <definedName name="Z_F135905B_F25F_11D2_82CD_0080C7FFD785_.wvu.PrintArea" hidden="1">#REF!</definedName>
    <definedName name="Z_F135905B_F25F_11D2_82CD_0080C7FFD785_.wvu.PrintTitles" hidden="1">#REF!</definedName>
    <definedName name="Z_F135905E_F25F_11D2_82CD_0080C7FFD785_.wvu.PrintArea" hidden="1">#REF!</definedName>
    <definedName name="Z_F3B2E87F_0CA2_11D3_82CD_0080C7FFD785_.wvu.PrintArea" hidden="1">#REF!</definedName>
    <definedName name="Z_F3B2E87F_0CA2_11D3_82CD_0080C7FFD785_.wvu.PrintTitles" hidden="1">#REF!</definedName>
    <definedName name="Z_F3B2E882_0CA2_11D3_82CD_0080C7FFD785_.wvu.PrintArea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8" i="49092" l="1"/>
  <c r="E108" i="49092"/>
  <c r="G2" i="523"/>
  <c r="F2" i="523"/>
  <c r="S108" i="49092" s="1"/>
  <c r="S114" i="49092"/>
  <c r="Q114" i="49092"/>
  <c r="O114" i="49092"/>
  <c r="M114" i="49092"/>
  <c r="K114" i="49092"/>
  <c r="I114" i="49092"/>
  <c r="G114" i="49092"/>
  <c r="E114" i="49092"/>
  <c r="G284" i="523"/>
  <c r="G290" i="523"/>
  <c r="G107" i="49092"/>
  <c r="F284" i="523"/>
  <c r="F290" i="523"/>
  <c r="G113" i="49092"/>
  <c r="G105" i="49092"/>
  <c r="G106" i="49092"/>
  <c r="G111" i="49092"/>
  <c r="G115" i="49092"/>
  <c r="G122" i="49092"/>
  <c r="G121" i="49092"/>
  <c r="G118" i="49092"/>
  <c r="G285" i="523"/>
  <c r="I107" i="49092"/>
  <c r="F285" i="523"/>
  <c r="I113" i="49092"/>
  <c r="I111" i="49092"/>
  <c r="I115" i="49092"/>
  <c r="I122" i="49092"/>
  <c r="I106" i="49092"/>
  <c r="I105" i="49092"/>
  <c r="I118" i="49092"/>
  <c r="I121" i="49092"/>
  <c r="G259" i="523"/>
  <c r="K107" i="49092"/>
  <c r="F259" i="523"/>
  <c r="K113" i="49092"/>
  <c r="K111" i="49092"/>
  <c r="K115" i="49092"/>
  <c r="K122" i="49092"/>
  <c r="K106" i="49092"/>
  <c r="K105" i="49092"/>
  <c r="K118" i="49092"/>
  <c r="K121" i="49092"/>
  <c r="M107" i="49092"/>
  <c r="M113" i="49092"/>
  <c r="M111" i="49092"/>
  <c r="M115" i="49092"/>
  <c r="M122" i="49092"/>
  <c r="M121" i="49092"/>
  <c r="M106" i="49092"/>
  <c r="M105" i="49092"/>
  <c r="M118" i="49092"/>
  <c r="O107" i="49092"/>
  <c r="O113" i="49092"/>
  <c r="O111" i="49092"/>
  <c r="O115" i="49092"/>
  <c r="O122" i="49092"/>
  <c r="O121" i="49092"/>
  <c r="O106" i="49092"/>
  <c r="O105" i="49092"/>
  <c r="O118" i="49092"/>
  <c r="Q107" i="49092"/>
  <c r="Q113" i="49092"/>
  <c r="Q111" i="49092"/>
  <c r="Q115" i="49092"/>
  <c r="Q122" i="49092"/>
  <c r="Q121" i="49092"/>
  <c r="Q106" i="49092"/>
  <c r="Q105" i="49092"/>
  <c r="Q118" i="49092"/>
  <c r="S107" i="49092"/>
  <c r="S113" i="49092"/>
  <c r="S111" i="49092"/>
  <c r="S115" i="49092"/>
  <c r="S122" i="49092"/>
  <c r="S121" i="49092"/>
  <c r="S106" i="49092"/>
  <c r="S105" i="49092"/>
  <c r="S118" i="49092"/>
  <c r="G286" i="523"/>
  <c r="G288" i="523"/>
  <c r="F286" i="523"/>
  <c r="F288" i="523"/>
  <c r="E113" i="49092"/>
  <c r="E106" i="49092"/>
  <c r="E111" i="49092"/>
  <c r="E105" i="49092"/>
  <c r="E115" i="49092"/>
  <c r="E122" i="49092"/>
  <c r="E118" i="49092"/>
  <c r="E121" i="49092"/>
  <c r="F102" i="49092"/>
  <c r="H102" i="49092"/>
  <c r="J102" i="49092"/>
  <c r="L102" i="49092"/>
  <c r="N102" i="49092"/>
  <c r="P102" i="49092"/>
  <c r="R102" i="49092"/>
  <c r="D102" i="49092"/>
  <c r="F19" i="49092"/>
  <c r="H19" i="49092"/>
  <c r="J19" i="49092"/>
  <c r="L19" i="49092"/>
  <c r="N19" i="49092"/>
  <c r="P19" i="49092"/>
  <c r="R19" i="49092"/>
  <c r="D19" i="49092"/>
  <c r="D18" i="49092"/>
  <c r="H18" i="49092"/>
  <c r="J18" i="49092"/>
  <c r="L18" i="49092"/>
  <c r="N18" i="49092"/>
  <c r="P18" i="49092"/>
  <c r="R18" i="49092"/>
  <c r="F18" i="49092"/>
  <c r="S109" i="49092"/>
  <c r="Q109" i="49092"/>
  <c r="O109" i="49092"/>
  <c r="M109" i="49092"/>
  <c r="K109" i="49092"/>
  <c r="I109" i="49092"/>
  <c r="G109" i="49092"/>
  <c r="G18" i="523"/>
  <c r="G19" i="523"/>
  <c r="G20" i="523"/>
  <c r="G21" i="523"/>
  <c r="G22" i="523"/>
  <c r="G23" i="523"/>
  <c r="G24" i="523"/>
  <c r="G25" i="523"/>
  <c r="G26" i="523"/>
  <c r="G27" i="523"/>
  <c r="G28" i="523"/>
  <c r="G29" i="523"/>
  <c r="G30" i="523"/>
  <c r="G31" i="523"/>
  <c r="G32" i="523"/>
  <c r="G33" i="523"/>
  <c r="G34" i="523"/>
  <c r="G35" i="523"/>
  <c r="G36" i="523"/>
  <c r="G37" i="523"/>
  <c r="G38" i="523"/>
  <c r="G39" i="523"/>
  <c r="G40" i="523"/>
  <c r="G41" i="523"/>
  <c r="G42" i="523"/>
  <c r="G43" i="523"/>
  <c r="G44" i="523"/>
  <c r="G45" i="523"/>
  <c r="G46" i="523"/>
  <c r="G47" i="523"/>
  <c r="G48" i="523"/>
  <c r="G49" i="523"/>
  <c r="G50" i="523"/>
  <c r="G51" i="523"/>
  <c r="G52" i="523"/>
  <c r="G53" i="523"/>
  <c r="G54" i="523"/>
  <c r="G55" i="523"/>
  <c r="G56" i="523"/>
  <c r="G57" i="523"/>
  <c r="G58" i="523"/>
  <c r="G59" i="523"/>
  <c r="G60" i="523"/>
  <c r="G61" i="523"/>
  <c r="G62" i="523"/>
  <c r="G63" i="523"/>
  <c r="G64" i="523"/>
  <c r="G65" i="523"/>
  <c r="G66" i="523"/>
  <c r="G67" i="523"/>
  <c r="G68" i="523"/>
  <c r="G69" i="523"/>
  <c r="G70" i="523"/>
  <c r="G71" i="523"/>
  <c r="G72" i="523"/>
  <c r="G73" i="523"/>
  <c r="G74" i="523"/>
  <c r="G75" i="523"/>
  <c r="G76" i="523"/>
  <c r="G77" i="523"/>
  <c r="G78" i="523"/>
  <c r="G79" i="523"/>
  <c r="G80" i="523"/>
  <c r="G81" i="523"/>
  <c r="G82" i="523"/>
  <c r="G83" i="523"/>
  <c r="G84" i="523"/>
  <c r="G85" i="523"/>
  <c r="G86" i="523"/>
  <c r="G87" i="523"/>
  <c r="G88" i="523"/>
  <c r="G89" i="523"/>
  <c r="G90" i="523"/>
  <c r="G91" i="523"/>
  <c r="G92" i="523"/>
  <c r="G93" i="523"/>
  <c r="G94" i="523"/>
  <c r="G95" i="523"/>
  <c r="G96" i="523"/>
  <c r="G97" i="523"/>
  <c r="G98" i="523"/>
  <c r="G99" i="523"/>
  <c r="G100" i="523"/>
  <c r="G101" i="523"/>
  <c r="G102" i="523"/>
  <c r="G103" i="523"/>
  <c r="G104" i="523"/>
  <c r="G105" i="523"/>
  <c r="G106" i="523"/>
  <c r="G107" i="523"/>
  <c r="G108" i="523"/>
  <c r="G109" i="523"/>
  <c r="G110" i="523"/>
  <c r="G111" i="523"/>
  <c r="G112" i="523"/>
  <c r="G113" i="523"/>
  <c r="G114" i="523"/>
  <c r="G115" i="523"/>
  <c r="G116" i="523"/>
  <c r="G117" i="523"/>
  <c r="G118" i="523"/>
  <c r="G119" i="523"/>
  <c r="G120" i="523"/>
  <c r="G121" i="523"/>
  <c r="G122" i="523"/>
  <c r="G123" i="523"/>
  <c r="G124" i="523"/>
  <c r="G125" i="523"/>
  <c r="G126" i="523"/>
  <c r="G127" i="523"/>
  <c r="G128" i="523"/>
  <c r="G129" i="523"/>
  <c r="G130" i="523"/>
  <c r="G131" i="523"/>
  <c r="G132" i="523"/>
  <c r="G133" i="523"/>
  <c r="G134" i="523"/>
  <c r="G135" i="523"/>
  <c r="G136" i="523"/>
  <c r="G137" i="523"/>
  <c r="G138" i="523"/>
  <c r="G139" i="523"/>
  <c r="G140" i="523"/>
  <c r="G141" i="523"/>
  <c r="G142" i="523"/>
  <c r="G143" i="523"/>
  <c r="G144" i="523"/>
  <c r="G145" i="523"/>
  <c r="G146" i="523"/>
  <c r="G147" i="523"/>
  <c r="G148" i="523"/>
  <c r="G149" i="523"/>
  <c r="G150" i="523"/>
  <c r="G151" i="523"/>
  <c r="G152" i="523"/>
  <c r="G153" i="523"/>
  <c r="G154" i="523"/>
  <c r="G155" i="523"/>
  <c r="G156" i="523"/>
  <c r="G157" i="523"/>
  <c r="G158" i="523"/>
  <c r="G159" i="523"/>
  <c r="G160" i="523"/>
  <c r="G161" i="523"/>
  <c r="G162" i="523"/>
  <c r="G163" i="523"/>
  <c r="G164" i="523"/>
  <c r="G165" i="523"/>
  <c r="G166" i="523"/>
  <c r="G167" i="523"/>
  <c r="G168" i="523"/>
  <c r="G169" i="523"/>
  <c r="G170" i="523"/>
  <c r="G171" i="523"/>
  <c r="G172" i="523"/>
  <c r="G173" i="523"/>
  <c r="G174" i="523"/>
  <c r="G175" i="523"/>
  <c r="G176" i="523"/>
  <c r="G177" i="523"/>
  <c r="G178" i="523"/>
  <c r="G179" i="523"/>
  <c r="G180" i="523"/>
  <c r="G181" i="523"/>
  <c r="G182" i="523"/>
  <c r="G183" i="523"/>
  <c r="G184" i="523"/>
  <c r="G185" i="523"/>
  <c r="G186" i="523"/>
  <c r="G187" i="523"/>
  <c r="G188" i="523"/>
  <c r="G189" i="523"/>
  <c r="G190" i="523"/>
  <c r="G191" i="523"/>
  <c r="G192" i="523"/>
  <c r="G193" i="523"/>
  <c r="G194" i="523"/>
  <c r="G195" i="523"/>
  <c r="G196" i="523"/>
  <c r="G197" i="523"/>
  <c r="G198" i="523"/>
  <c r="G199" i="523"/>
  <c r="G200" i="523"/>
  <c r="G201" i="523"/>
  <c r="G202" i="523"/>
  <c r="G203" i="523"/>
  <c r="G204" i="523"/>
  <c r="G205" i="523"/>
  <c r="G206" i="523"/>
  <c r="G207" i="523"/>
  <c r="G208" i="523"/>
  <c r="G209" i="523"/>
  <c r="G210" i="523"/>
  <c r="G211" i="523"/>
  <c r="G212" i="523"/>
  <c r="G213" i="523"/>
  <c r="G214" i="523"/>
  <c r="G215" i="523"/>
  <c r="G216" i="523"/>
  <c r="G217" i="523"/>
  <c r="G218" i="523"/>
  <c r="G219" i="523"/>
  <c r="G220" i="523"/>
  <c r="G221" i="523"/>
  <c r="G222" i="523"/>
  <c r="G223" i="523"/>
  <c r="G224" i="523"/>
  <c r="G225" i="523"/>
  <c r="G226" i="523"/>
  <c r="G227" i="523"/>
  <c r="G228" i="523"/>
  <c r="G229" i="523"/>
  <c r="G230" i="523"/>
  <c r="G231" i="523"/>
  <c r="G232" i="523"/>
  <c r="G233" i="523"/>
  <c r="G234" i="523"/>
  <c r="G235" i="523"/>
  <c r="G236" i="523"/>
  <c r="G237" i="523"/>
  <c r="G238" i="523"/>
  <c r="G239" i="523"/>
  <c r="G240" i="523"/>
  <c r="E107" i="49092"/>
  <c r="G241" i="523"/>
  <c r="G242" i="523"/>
  <c r="G243" i="523"/>
  <c r="G244" i="523"/>
  <c r="G245" i="523"/>
  <c r="G246" i="523"/>
  <c r="G247" i="523"/>
  <c r="G248" i="523"/>
  <c r="G249" i="523"/>
  <c r="G250" i="523"/>
  <c r="G251" i="523"/>
  <c r="G252" i="523"/>
  <c r="G253" i="523"/>
  <c r="G254" i="523"/>
  <c r="G255" i="523"/>
  <c r="G256" i="523"/>
  <c r="G257" i="523"/>
  <c r="G258" i="523"/>
  <c r="G260" i="523"/>
  <c r="G261" i="523"/>
  <c r="G262" i="523"/>
  <c r="G263" i="523"/>
  <c r="G264" i="523"/>
  <c r="G265" i="523"/>
  <c r="G266" i="523"/>
  <c r="G267" i="523"/>
  <c r="G268" i="523"/>
  <c r="G269" i="523"/>
  <c r="G270" i="523"/>
  <c r="G271" i="523"/>
  <c r="G272" i="523"/>
  <c r="G273" i="523"/>
  <c r="G274" i="523"/>
  <c r="G275" i="523"/>
  <c r="G276" i="523"/>
  <c r="G277" i="523"/>
  <c r="G278" i="523"/>
  <c r="G279" i="523"/>
  <c r="G280" i="523"/>
  <c r="G281" i="523"/>
  <c r="G282" i="523"/>
  <c r="G283" i="523"/>
  <c r="G287" i="523"/>
  <c r="G289" i="523"/>
  <c r="G291" i="523"/>
  <c r="G292" i="523"/>
  <c r="G293" i="523"/>
  <c r="G4" i="523"/>
  <c r="G5" i="523"/>
  <c r="G6" i="523"/>
  <c r="G7" i="523"/>
  <c r="G8" i="523"/>
  <c r="G9" i="523"/>
  <c r="G10" i="523"/>
  <c r="G11" i="523"/>
  <c r="G12" i="523"/>
  <c r="G13" i="523"/>
  <c r="G14" i="523"/>
  <c r="G15" i="523"/>
  <c r="G16" i="523"/>
  <c r="G17" i="523"/>
  <c r="G3" i="523"/>
  <c r="F4" i="523"/>
  <c r="F5" i="523"/>
  <c r="F6" i="523"/>
  <c r="F7" i="523"/>
  <c r="F8" i="523"/>
  <c r="F9" i="523"/>
  <c r="F10" i="523"/>
  <c r="F11" i="523"/>
  <c r="F12" i="523"/>
  <c r="F13" i="523"/>
  <c r="F14" i="523"/>
  <c r="F15" i="523"/>
  <c r="F16" i="523"/>
  <c r="F17" i="523"/>
  <c r="F18" i="523"/>
  <c r="F19" i="523"/>
  <c r="F20" i="523"/>
  <c r="F21" i="523"/>
  <c r="F22" i="523"/>
  <c r="F23" i="523"/>
  <c r="F24" i="523"/>
  <c r="F25" i="523"/>
  <c r="F26" i="523"/>
  <c r="F27" i="523"/>
  <c r="F28" i="523"/>
  <c r="F29" i="523"/>
  <c r="F30" i="523"/>
  <c r="F31" i="523"/>
  <c r="F32" i="523"/>
  <c r="F33" i="523"/>
  <c r="F34" i="523"/>
  <c r="F35" i="523"/>
  <c r="F36" i="523"/>
  <c r="F37" i="523"/>
  <c r="F38" i="523"/>
  <c r="F39" i="523"/>
  <c r="F40" i="523"/>
  <c r="F41" i="523"/>
  <c r="F42" i="523"/>
  <c r="F43" i="523"/>
  <c r="F44" i="523"/>
  <c r="F45" i="523"/>
  <c r="F46" i="523"/>
  <c r="F47" i="523"/>
  <c r="F48" i="523"/>
  <c r="F49" i="523"/>
  <c r="F50" i="523"/>
  <c r="F51" i="523"/>
  <c r="F52" i="523"/>
  <c r="F53" i="523"/>
  <c r="F54" i="523"/>
  <c r="F55" i="523"/>
  <c r="F56" i="523"/>
  <c r="F57" i="523"/>
  <c r="F58" i="523"/>
  <c r="F59" i="523"/>
  <c r="F60" i="523"/>
  <c r="F61" i="523"/>
  <c r="F62" i="523"/>
  <c r="F63" i="523"/>
  <c r="F64" i="523"/>
  <c r="F65" i="523"/>
  <c r="F66" i="523"/>
  <c r="F67" i="523"/>
  <c r="F68" i="523"/>
  <c r="F69" i="523"/>
  <c r="F70" i="523"/>
  <c r="F71" i="523"/>
  <c r="F72" i="523"/>
  <c r="F73" i="523"/>
  <c r="F74" i="523"/>
  <c r="F75" i="523"/>
  <c r="F76" i="523"/>
  <c r="F77" i="523"/>
  <c r="F78" i="523"/>
  <c r="F79" i="523"/>
  <c r="F80" i="523"/>
  <c r="F81" i="523"/>
  <c r="F82" i="523"/>
  <c r="F83" i="523"/>
  <c r="F84" i="523"/>
  <c r="F85" i="523"/>
  <c r="F86" i="523"/>
  <c r="F87" i="523"/>
  <c r="F88" i="523"/>
  <c r="F89" i="523"/>
  <c r="F90" i="523"/>
  <c r="F91" i="523"/>
  <c r="F92" i="523"/>
  <c r="F93" i="523"/>
  <c r="F94" i="523"/>
  <c r="F95" i="523"/>
  <c r="F96" i="523"/>
  <c r="F97" i="523"/>
  <c r="F98" i="523"/>
  <c r="F99" i="523"/>
  <c r="F100" i="523"/>
  <c r="F101" i="523"/>
  <c r="F102" i="523"/>
  <c r="F103" i="523"/>
  <c r="F104" i="523"/>
  <c r="F105" i="523"/>
  <c r="F106" i="523"/>
  <c r="F107" i="523"/>
  <c r="F108" i="523"/>
  <c r="F109" i="523"/>
  <c r="F110" i="523"/>
  <c r="F111" i="523"/>
  <c r="F112" i="523"/>
  <c r="F113" i="523"/>
  <c r="F114" i="523"/>
  <c r="F115" i="523"/>
  <c r="F116" i="523"/>
  <c r="F117" i="523"/>
  <c r="F118" i="523"/>
  <c r="F119" i="523"/>
  <c r="F120" i="523"/>
  <c r="F121" i="523"/>
  <c r="F122" i="523"/>
  <c r="F123" i="523"/>
  <c r="F124" i="523"/>
  <c r="F125" i="523"/>
  <c r="F126" i="523"/>
  <c r="F127" i="523"/>
  <c r="F128" i="523"/>
  <c r="F129" i="523"/>
  <c r="F130" i="523"/>
  <c r="F131" i="523"/>
  <c r="F132" i="523"/>
  <c r="F133" i="523"/>
  <c r="F134" i="523"/>
  <c r="F135" i="523"/>
  <c r="F136" i="523"/>
  <c r="F137" i="523"/>
  <c r="F138" i="523"/>
  <c r="F139" i="523"/>
  <c r="F140" i="523"/>
  <c r="F141" i="523"/>
  <c r="F142" i="523"/>
  <c r="F143" i="523"/>
  <c r="F144" i="523"/>
  <c r="F145" i="523"/>
  <c r="F146" i="523"/>
  <c r="F147" i="523"/>
  <c r="F148" i="523"/>
  <c r="F149" i="523"/>
  <c r="F150" i="523"/>
  <c r="F151" i="523"/>
  <c r="F152" i="523"/>
  <c r="F153" i="523"/>
  <c r="F154" i="523"/>
  <c r="F155" i="523"/>
  <c r="F156" i="523"/>
  <c r="F157" i="523"/>
  <c r="F158" i="523"/>
  <c r="F159" i="523"/>
  <c r="F160" i="523"/>
  <c r="F161" i="523"/>
  <c r="F162" i="523"/>
  <c r="F163" i="523"/>
  <c r="F164" i="523"/>
  <c r="F165" i="523"/>
  <c r="F166" i="523"/>
  <c r="F167" i="523"/>
  <c r="F168" i="523"/>
  <c r="F169" i="523"/>
  <c r="F170" i="523"/>
  <c r="F171" i="523"/>
  <c r="F172" i="523"/>
  <c r="F173" i="523"/>
  <c r="F174" i="523"/>
  <c r="F175" i="523"/>
  <c r="F176" i="523"/>
  <c r="F177" i="523"/>
  <c r="F178" i="523"/>
  <c r="F179" i="523"/>
  <c r="F180" i="523"/>
  <c r="F181" i="523"/>
  <c r="F182" i="523"/>
  <c r="F183" i="523"/>
  <c r="F184" i="523"/>
  <c r="F185" i="523"/>
  <c r="F186" i="523"/>
  <c r="F187" i="523"/>
  <c r="F188" i="523"/>
  <c r="F189" i="523"/>
  <c r="F190" i="523"/>
  <c r="F191" i="523"/>
  <c r="F192" i="523"/>
  <c r="F193" i="523"/>
  <c r="F194" i="523"/>
  <c r="F195" i="523"/>
  <c r="F196" i="523"/>
  <c r="F197" i="523"/>
  <c r="F198" i="523"/>
  <c r="F199" i="523"/>
  <c r="F200" i="523"/>
  <c r="F201" i="523"/>
  <c r="F202" i="523"/>
  <c r="F203" i="523"/>
  <c r="F204" i="523"/>
  <c r="F205" i="523"/>
  <c r="F206" i="523"/>
  <c r="F207" i="523"/>
  <c r="F208" i="523"/>
  <c r="F209" i="523"/>
  <c r="F210" i="523"/>
  <c r="F211" i="523"/>
  <c r="F212" i="523"/>
  <c r="F213" i="523"/>
  <c r="F214" i="523"/>
  <c r="F215" i="523"/>
  <c r="F216" i="523"/>
  <c r="F217" i="523"/>
  <c r="F218" i="523"/>
  <c r="F219" i="523"/>
  <c r="F220" i="523"/>
  <c r="F221" i="523"/>
  <c r="F222" i="523"/>
  <c r="F223" i="523"/>
  <c r="F224" i="523"/>
  <c r="F225" i="523"/>
  <c r="F226" i="523"/>
  <c r="F227" i="523"/>
  <c r="F228" i="523"/>
  <c r="F229" i="523"/>
  <c r="F230" i="523"/>
  <c r="F231" i="523"/>
  <c r="F232" i="523"/>
  <c r="F233" i="523"/>
  <c r="F234" i="523"/>
  <c r="F235" i="523"/>
  <c r="F236" i="523"/>
  <c r="F237" i="523"/>
  <c r="F238" i="523"/>
  <c r="F239" i="523"/>
  <c r="F240" i="523"/>
  <c r="F241" i="523"/>
  <c r="F242" i="523"/>
  <c r="F243" i="523"/>
  <c r="F244" i="523"/>
  <c r="F245" i="523"/>
  <c r="F246" i="523"/>
  <c r="F247" i="523"/>
  <c r="F248" i="523"/>
  <c r="F249" i="523"/>
  <c r="F250" i="523"/>
  <c r="F251" i="523"/>
  <c r="F252" i="523"/>
  <c r="F253" i="523"/>
  <c r="F254" i="523"/>
  <c r="F255" i="523"/>
  <c r="F256" i="523"/>
  <c r="F257" i="523"/>
  <c r="F258" i="523"/>
  <c r="F260" i="523"/>
  <c r="F261" i="523"/>
  <c r="F262" i="523"/>
  <c r="F263" i="523"/>
  <c r="F264" i="523"/>
  <c r="F265" i="523"/>
  <c r="F266" i="523"/>
  <c r="F267" i="523"/>
  <c r="F268" i="523"/>
  <c r="F269" i="523"/>
  <c r="F270" i="523"/>
  <c r="F271" i="523"/>
  <c r="F272" i="523"/>
  <c r="F273" i="523"/>
  <c r="F274" i="523"/>
  <c r="F275" i="523"/>
  <c r="F276" i="523"/>
  <c r="F277" i="523"/>
  <c r="F278" i="523"/>
  <c r="F279" i="523"/>
  <c r="F280" i="523"/>
  <c r="F281" i="523"/>
  <c r="F282" i="523"/>
  <c r="F283" i="523"/>
  <c r="F287" i="523"/>
  <c r="F289" i="523"/>
  <c r="F291" i="523"/>
  <c r="F292" i="523"/>
  <c r="F293" i="523"/>
  <c r="F3" i="523"/>
  <c r="E123" i="49092"/>
  <c r="D33" i="49092" s="1"/>
  <c r="D34" i="49092" s="1"/>
  <c r="S123" i="49092" l="1"/>
  <c r="R33" i="49092" s="1"/>
  <c r="R34" i="49092" s="1"/>
  <c r="M123" i="49092"/>
  <c r="L33" i="49092" s="1"/>
  <c r="L34" i="49092" s="1"/>
  <c r="G108" i="49092"/>
  <c r="G123" i="49092" s="1"/>
  <c r="F33" i="49092" s="1"/>
  <c r="F34" i="49092" s="1"/>
  <c r="O108" i="49092"/>
  <c r="O123" i="49092" s="1"/>
  <c r="N33" i="49092" s="1"/>
  <c r="N34" i="49092" s="1"/>
  <c r="I108" i="49092"/>
  <c r="I123" i="49092" s="1"/>
  <c r="H33" i="49092" s="1"/>
  <c r="H34" i="49092" s="1"/>
  <c r="Q108" i="49092"/>
  <c r="Q123" i="49092" s="1"/>
  <c r="P33" i="49092" s="1"/>
  <c r="P34" i="49092" s="1"/>
  <c r="K108" i="49092"/>
  <c r="K123" i="49092" s="1"/>
  <c r="J33" i="49092" s="1"/>
  <c r="J34" i="4909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dan.snyder</author>
  </authors>
  <commentList>
    <comment ref="A114" authorId="0" shapeId="0" xr:uid="{00000000-0006-0000-0000-000001000000}">
      <text>
        <r>
          <rPr>
            <sz val="8"/>
            <color indexed="81"/>
            <rFont val="Tahoma"/>
            <family val="2"/>
          </rPr>
          <t>If no soil test is entered, the highest score of 8 is assigned.</t>
        </r>
      </text>
    </comment>
  </commentList>
</comments>
</file>

<file path=xl/sharedStrings.xml><?xml version="1.0" encoding="utf-8"?>
<sst xmlns="http://schemas.openxmlformats.org/spreadsheetml/2006/main" count="866" uniqueCount="267">
  <si>
    <t>Soil</t>
  </si>
  <si>
    <t>Runoff</t>
  </si>
  <si>
    <t>Enter data in gray cells and select best choice from drop down menus.</t>
  </si>
  <si>
    <t>Cells with blue font are completed automatically.</t>
  </si>
  <si>
    <t>Date:</t>
  </si>
  <si>
    <t>none</t>
  </si>
  <si>
    <t>DO NOT EDIT GREEN CELLS</t>
  </si>
  <si>
    <t>select soil type</t>
  </si>
  <si>
    <t>Buffer</t>
  </si>
  <si>
    <t>Application Plan by:</t>
  </si>
  <si>
    <t>Grower:</t>
  </si>
  <si>
    <t>SOURCE FACTORS</t>
  </si>
  <si>
    <t>TRANSPORT FACTORS</t>
  </si>
  <si>
    <t>Flooding Frequency</t>
  </si>
  <si>
    <t>COMMENTS</t>
  </si>
  <si>
    <t>&lt;1</t>
  </si>
  <si>
    <t xml:space="preserve"> 1-3</t>
  </si>
  <si>
    <t xml:space="preserve"> 4-6</t>
  </si>
  <si>
    <t xml:space="preserve"> 7-15 </t>
  </si>
  <si>
    <t>&gt;15</t>
  </si>
  <si>
    <t>not irrigated</t>
  </si>
  <si>
    <t>&gt;500 ft</t>
  </si>
  <si>
    <t xml:space="preserve"> 300-500 ft</t>
  </si>
  <si>
    <t xml:space="preserve"> 200-299 ft</t>
  </si>
  <si>
    <t xml:space="preserve"> 100-199 ft</t>
  </si>
  <si>
    <t>&lt;100 ft</t>
  </si>
  <si>
    <t xml:space="preserve"> 20-30 ft</t>
  </si>
  <si>
    <t xml:space="preserve"> 10-19 ft</t>
  </si>
  <si>
    <t xml:space="preserve"> &lt;10 ft</t>
  </si>
  <si>
    <t>no tiles</t>
  </si>
  <si>
    <t>tiles</t>
  </si>
  <si>
    <t>Sheet &amp; Rill</t>
  </si>
  <si>
    <t>Irrigation</t>
  </si>
  <si>
    <t>Drains</t>
  </si>
  <si>
    <t>Sheet &amp; Rill Erosion</t>
  </si>
  <si>
    <t>Weight Factor</t>
  </si>
  <si>
    <t>no irrig. runoff</t>
  </si>
  <si>
    <t>little irrig. runoff</t>
  </si>
  <si>
    <t>medium irrig. runoff</t>
  </si>
  <si>
    <t>high irrig. runoff</t>
  </si>
  <si>
    <t>Irrigation erosion</t>
  </si>
  <si>
    <t>Runoff class</t>
  </si>
  <si>
    <t>Flooding frequency</t>
  </si>
  <si>
    <t>Stream factor</t>
  </si>
  <si>
    <t>Buffer sub-factor</t>
  </si>
  <si>
    <t>Stream dist sub-factor</t>
  </si>
  <si>
    <t>Drainage sub-factor</t>
  </si>
  <si>
    <t>None applied</t>
  </si>
  <si>
    <t>Incorp. in 5 days</t>
  </si>
  <si>
    <t>Not incorp. in 5 days</t>
  </si>
  <si>
    <t>All months possible</t>
  </si>
  <si>
    <t>SCORE</t>
  </si>
  <si>
    <t>P RUNOFF RISK RATING</t>
  </si>
  <si>
    <t>medium</t>
  </si>
  <si>
    <t>high</t>
  </si>
  <si>
    <t>frequent</t>
  </si>
  <si>
    <t>low</t>
  </si>
  <si>
    <t>negligble</t>
  </si>
  <si>
    <t>very high</t>
  </si>
  <si>
    <t>rare</t>
  </si>
  <si>
    <t>occasional</t>
  </si>
  <si>
    <t>P Index Runoff Class</t>
  </si>
  <si>
    <t>Flood Freq. P Index Score</t>
  </si>
  <si>
    <t>Runoff P Index Score</t>
  </si>
  <si>
    <t>Soil test</t>
  </si>
  <si>
    <t>Commercial rate</t>
  </si>
  <si>
    <t>Commercial factor</t>
  </si>
  <si>
    <t>Commercial timing sub-factor</t>
  </si>
  <si>
    <t>Drainage factor</t>
  </si>
  <si>
    <t>Commercial sub-factor</t>
  </si>
  <si>
    <t>Organic sub-factor</t>
  </si>
  <si>
    <t>Organic timing sub-factor</t>
  </si>
  <si>
    <t>Organic factor</t>
  </si>
  <si>
    <t>Organic rate</t>
  </si>
  <si>
    <t>Index</t>
  </si>
  <si>
    <t>Un-weighted Score</t>
  </si>
  <si>
    <t>&gt; 30 ft or NRCS spec.</t>
  </si>
  <si>
    <t xml:space="preserve">Field   </t>
  </si>
  <si>
    <t xml:space="preserve">Acres   </t>
  </si>
  <si>
    <t xml:space="preserve">Soil   </t>
  </si>
  <si>
    <t xml:space="preserve">Soil test date   </t>
  </si>
  <si>
    <t xml:space="preserve">Bray 1 P (ppm)   </t>
  </si>
  <si>
    <t xml:space="preserve">Acetate K (ppm)   </t>
  </si>
  <si>
    <t xml:space="preserve">pH   </t>
  </si>
  <si>
    <t xml:space="preserve">SMP   </t>
  </si>
  <si>
    <t>No app. Sept. thru Jan.</t>
  </si>
  <si>
    <t>No app. Nov. thru Jan.</t>
  </si>
  <si>
    <t>Field Numbers</t>
  </si>
  <si>
    <t xml:space="preserve">   Sheet &amp; rill erosion (tons/ac-yr)</t>
  </si>
  <si>
    <t xml:space="preserve">   Irrigation erosion (tons/ac-yr)</t>
  </si>
  <si>
    <t xml:space="preserve">   Runoff Class</t>
  </si>
  <si>
    <t xml:space="preserve">   Flooding Frequency</t>
  </si>
  <si>
    <t xml:space="preserve">   Distance to stream (ft)</t>
  </si>
  <si>
    <t xml:space="preserve">   Buffers</t>
  </si>
  <si>
    <t xml:space="preserve">   Drainage</t>
  </si>
  <si>
    <t xml:space="preserve">   Commercial P2O5 rate (lbs/ac)</t>
  </si>
  <si>
    <t xml:space="preserve">   Commercial P2O5 method</t>
  </si>
  <si>
    <t xml:space="preserve">   Commercial P2O5 timing</t>
  </si>
  <si>
    <t xml:space="preserve">   Organic P2O5 rate (lbs/ac)</t>
  </si>
  <si>
    <t xml:space="preserve">   Organic P2O5 method</t>
  </si>
  <si>
    <t xml:space="preserve">   Organic P2O5 timing</t>
  </si>
  <si>
    <t>GtB, GINGER</t>
  </si>
  <si>
    <t>HbA, HEBO</t>
  </si>
  <si>
    <t>HeC, HEMBRE</t>
  </si>
  <si>
    <t>KaB, KNAPPA</t>
  </si>
  <si>
    <t>KaC, KNAPPA</t>
  </si>
  <si>
    <t>MeC, MEDA</t>
  </si>
  <si>
    <t>MeD, MEDA</t>
  </si>
  <si>
    <t>NaA, NEHALEM</t>
  </si>
  <si>
    <t>NeB, NEHALEM</t>
  </si>
  <si>
    <t>Ns, NESTUCCA</t>
  </si>
  <si>
    <t>QaB, QUILLAYUTE</t>
  </si>
  <si>
    <t>WeC, WINEMA</t>
  </si>
  <si>
    <t>Method</t>
  </si>
  <si>
    <t>Timing</t>
  </si>
  <si>
    <t>FIELD SUMMARY &amp; WESTERN OREGON P INDEX</t>
  </si>
  <si>
    <t>LANE COUNTY</t>
  </si>
  <si>
    <t>1A, ABIQUA</t>
  </si>
  <si>
    <t>1B, ABIQUA</t>
  </si>
  <si>
    <t>2E, ASTORIA</t>
  </si>
  <si>
    <t>5, AWBRIG</t>
  </si>
  <si>
    <t>6, AWBRIG</t>
  </si>
  <si>
    <t>7B, BANDON</t>
  </si>
  <si>
    <t>7C, BANDON</t>
  </si>
  <si>
    <t>7F, BANDON</t>
  </si>
  <si>
    <t>8, BASHAW</t>
  </si>
  <si>
    <t>9, BASHAW</t>
  </si>
  <si>
    <t>11C, BELLPINE</t>
  </si>
  <si>
    <t>11D, BELLPINE</t>
  </si>
  <si>
    <t>11E, BELLPINE</t>
  </si>
  <si>
    <t>11F, BELLPINE</t>
  </si>
  <si>
    <t>12E, BELLPINE</t>
  </si>
  <si>
    <t>15E, BLACHLY</t>
  </si>
  <si>
    <t>15E, MCCULLY</t>
  </si>
  <si>
    <t>17, BRALLIER</t>
  </si>
  <si>
    <t>19, BRENNER</t>
  </si>
  <si>
    <t>20B, BRIEDWELL</t>
  </si>
  <si>
    <t>21B, BULLARDS</t>
  </si>
  <si>
    <t>21B, FERRELO</t>
  </si>
  <si>
    <t>21C, BULLARDS</t>
  </si>
  <si>
    <t>21C, FERRELO</t>
  </si>
  <si>
    <t>21E, BULLARDS</t>
  </si>
  <si>
    <t>21E, FERRELO</t>
  </si>
  <si>
    <t>21G, BULLARDS</t>
  </si>
  <si>
    <t>21G, FERRELO</t>
  </si>
  <si>
    <t>22, CAMAS</t>
  </si>
  <si>
    <t>23, CAMAS</t>
  </si>
  <si>
    <t>24, CHAPMAN</t>
  </si>
  <si>
    <t>25, CHAPMAN</t>
  </si>
  <si>
    <t>26, CHEHALIS</t>
  </si>
  <si>
    <t>27, CHEHALIS</t>
  </si>
  <si>
    <t>28C, CHEHULPUM</t>
  </si>
  <si>
    <t>28E, CHEHULPUM</t>
  </si>
  <si>
    <t>29, CLOQUATO</t>
  </si>
  <si>
    <t>30, CLOQUATO</t>
  </si>
  <si>
    <t>31, COBURG</t>
  </si>
  <si>
    <t>32, COBURG</t>
  </si>
  <si>
    <t>33, CONSER</t>
  </si>
  <si>
    <t>34, COURTNEY</t>
  </si>
  <si>
    <t>36D, CUMLEY</t>
  </si>
  <si>
    <t>38, DAYTON</t>
  </si>
  <si>
    <t>41C, DIXONVILLE</t>
  </si>
  <si>
    <t>41E, DIXONVILLE</t>
  </si>
  <si>
    <t>41F, DIXONVILLE</t>
  </si>
  <si>
    <t>42E, DIXONVILLE</t>
  </si>
  <si>
    <t>42E, HAZELAIR</t>
  </si>
  <si>
    <t>43C, DIXONVILLE</t>
  </si>
  <si>
    <t>43C, PHILOMATH</t>
  </si>
  <si>
    <t>43C, HAZELAIR</t>
  </si>
  <si>
    <t>43E, DIXONVILLE</t>
  </si>
  <si>
    <t>43E, PHILOMATH</t>
  </si>
  <si>
    <t>43E, HAZELAIR</t>
  </si>
  <si>
    <t>45C, DUPEE</t>
  </si>
  <si>
    <t>46, EILERTSEN</t>
  </si>
  <si>
    <t>47E, FENDALL</t>
  </si>
  <si>
    <t>51B, HAFLINGER</t>
  </si>
  <si>
    <t>51B, JIMBO</t>
  </si>
  <si>
    <t>52B, HAZELAIR</t>
  </si>
  <si>
    <t>52D, HAZELAIR</t>
  </si>
  <si>
    <t>53, HECETA</t>
  </si>
  <si>
    <t>56, HOLCOMB</t>
  </si>
  <si>
    <t>58D, HONEYGROVE</t>
  </si>
  <si>
    <t>58F, HONEYGROVE</t>
  </si>
  <si>
    <t>59E, HULLT</t>
  </si>
  <si>
    <t>61, JIMBO</t>
  </si>
  <si>
    <t>62B, JIMBO</t>
  </si>
  <si>
    <t>62B, HAFLINGER</t>
  </si>
  <si>
    <t>63C, JORY</t>
  </si>
  <si>
    <t>63D, JORY</t>
  </si>
  <si>
    <t>63E, JORY</t>
  </si>
  <si>
    <t>73, LINSLAW</t>
  </si>
  <si>
    <t>74B, LINT</t>
  </si>
  <si>
    <t>74C, LINT</t>
  </si>
  <si>
    <t>74D, LINT</t>
  </si>
  <si>
    <t>74E, LINT</t>
  </si>
  <si>
    <t>75, MALABON</t>
  </si>
  <si>
    <t>76, MALABON</t>
  </si>
  <si>
    <t>77B, MARCOLA</t>
  </si>
  <si>
    <t>78, MCALPIN</t>
  </si>
  <si>
    <t>79, MCBEE</t>
  </si>
  <si>
    <t>80F, MCCULLY</t>
  </si>
  <si>
    <t>82C, MEDA</t>
  </si>
  <si>
    <t>83B, MINNIECE</t>
  </si>
  <si>
    <t>85, NATROY</t>
  </si>
  <si>
    <t>86, NATROY</t>
  </si>
  <si>
    <t>87, NATROY</t>
  </si>
  <si>
    <t>88, NEHALEM</t>
  </si>
  <si>
    <t>89C, NEKIA</t>
  </si>
  <si>
    <t>89D, NEKIA</t>
  </si>
  <si>
    <t>89E, NEKIA</t>
  </si>
  <si>
    <t>89F, NEKIA</t>
  </si>
  <si>
    <t>90, NEKOMA</t>
  </si>
  <si>
    <t>91D, NESKOWIN</t>
  </si>
  <si>
    <t>93, NESTUCCA</t>
  </si>
  <si>
    <t>95, NEWBERG</t>
  </si>
  <si>
    <t>96, NEWBERG</t>
  </si>
  <si>
    <t>97, NEWBERG</t>
  </si>
  <si>
    <t>98, NOTI</t>
  </si>
  <si>
    <t>100, OXLEY</t>
  </si>
  <si>
    <t>101, OXLEY</t>
  </si>
  <si>
    <t>102C, PANTHER</t>
  </si>
  <si>
    <t>103C, PANTHER</t>
  </si>
  <si>
    <t>105A, PENGRA</t>
  </si>
  <si>
    <t>106A, PENGRA</t>
  </si>
  <si>
    <t>107C, PHILOMATH</t>
  </si>
  <si>
    <t>111D, PREACHER</t>
  </si>
  <si>
    <t>113C, RITNER</t>
  </si>
  <si>
    <t>113E, RITNER</t>
  </si>
  <si>
    <t>116G, WITZEL</t>
  </si>
  <si>
    <t>118, SALEM</t>
  </si>
  <si>
    <t>119, SALEM</t>
  </si>
  <si>
    <t>120B, SALKUM</t>
  </si>
  <si>
    <t>121B, SALKUM</t>
  </si>
  <si>
    <t>121C, SALKUM</t>
  </si>
  <si>
    <t>122, SATURN</t>
  </si>
  <si>
    <t>123, SIFTON</t>
  </si>
  <si>
    <t>125C, STEIWER</t>
  </si>
  <si>
    <t>125D, STEIWER</t>
  </si>
  <si>
    <t>125F, STEIWER</t>
  </si>
  <si>
    <t>127C, HAZELAIR</t>
  </si>
  <si>
    <t>127C, DIXONVILLE</t>
  </si>
  <si>
    <t>128B, VENETA</t>
  </si>
  <si>
    <t>129B, VENETA VARIANT</t>
  </si>
  <si>
    <t>130, WALDO</t>
  </si>
  <si>
    <t>134, WAPATO</t>
  </si>
  <si>
    <t>135C, WILLAKENZIE</t>
  </si>
  <si>
    <t>135D, WILLAKENZIE</t>
  </si>
  <si>
    <t>135E, WILLAKENZIE</t>
  </si>
  <si>
    <t>135F, WILLAKENZIE</t>
  </si>
  <si>
    <t>136, WILLANCH</t>
  </si>
  <si>
    <t>138E, WITZEL</t>
  </si>
  <si>
    <t>138G, WITZEL</t>
  </si>
  <si>
    <t>139, WOODBURN</t>
  </si>
  <si>
    <t>140, YAQUINA</t>
  </si>
  <si>
    <t>141, YAQUINA</t>
  </si>
  <si>
    <t>1 Dairy</t>
  </si>
  <si>
    <t>2 Dairy</t>
  </si>
  <si>
    <t>lagoon</t>
  </si>
  <si>
    <t>Jacks West</t>
  </si>
  <si>
    <t>Jacks East</t>
  </si>
  <si>
    <t>wilkins pivot</t>
  </si>
  <si>
    <t>Wilkins east</t>
  </si>
  <si>
    <t>Craigs place</t>
  </si>
  <si>
    <t>Silacci BCR</t>
  </si>
  <si>
    <t>ODA anderson</t>
  </si>
  <si>
    <t>May 1 2023</t>
  </si>
  <si>
    <t>fall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</si>
</sst>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"/>
    <numFmt numFmtId="165" formatCode="#,##0."/>
    <numFmt numFmtId="166" formatCode="&quot;$&quot;#."/>
    <numFmt numFmtId="167" formatCode="General_)"/>
    <numFmt numFmtId="168" formatCode="0.0"/>
    <numFmt numFmtId="169" formatCode="mmmm\ d\,\ yyyy"/>
  </numFmts>
  <fonts count="16"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9">
    <xf numFmtId="167" fontId="0" fillId="0" borderId="0"/>
    <xf numFmtId="165" fontId="1" fillId="0" borderId="0">
      <protection locked="0"/>
    </xf>
    <xf numFmtId="166" fontId="1" fillId="0" borderId="0">
      <protection locked="0"/>
    </xf>
    <xf numFmtId="0" fontId="1" fillId="0" borderId="0">
      <protection locked="0"/>
    </xf>
    <xf numFmtId="164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9" fillId="0" borderId="0"/>
    <xf numFmtId="0" fontId="1" fillId="0" borderId="1">
      <protection locked="0"/>
    </xf>
  </cellStyleXfs>
  <cellXfs count="72">
    <xf numFmtId="167" fontId="0" fillId="0" borderId="0" xfId="0"/>
    <xf numFmtId="0" fontId="0" fillId="0" borderId="0" xfId="0" applyNumberFormat="1"/>
    <xf numFmtId="0" fontId="9" fillId="0" borderId="0" xfId="7"/>
    <xf numFmtId="0" fontId="5" fillId="0" borderId="0" xfId="7" applyFont="1"/>
    <xf numFmtId="0" fontId="3" fillId="0" borderId="0" xfId="7" applyFont="1" applyAlignment="1">
      <alignment horizontal="center"/>
    </xf>
    <xf numFmtId="167" fontId="0" fillId="0" borderId="2" xfId="0" applyBorder="1"/>
    <xf numFmtId="167" fontId="6" fillId="0" borderId="0" xfId="0" applyFont="1"/>
    <xf numFmtId="167" fontId="12" fillId="0" borderId="0" xfId="0" applyFont="1"/>
    <xf numFmtId="16" fontId="0" fillId="0" borderId="0" xfId="0" applyNumberFormat="1"/>
    <xf numFmtId="167" fontId="0" fillId="0" borderId="3" xfId="0" applyBorder="1"/>
    <xf numFmtId="167" fontId="7" fillId="0" borderId="0" xfId="0" applyFont="1" applyAlignment="1">
      <alignment horizontal="center" vertical="center"/>
    </xf>
    <xf numFmtId="0" fontId="9" fillId="0" borderId="0" xfId="7" applyAlignment="1">
      <alignment horizontal="center"/>
    </xf>
    <xf numFmtId="167" fontId="0" fillId="0" borderId="0" xfId="0" applyAlignment="1">
      <alignment horizontal="center"/>
    </xf>
    <xf numFmtId="167" fontId="6" fillId="0" borderId="0" xfId="0" applyFont="1" applyAlignment="1">
      <alignment horizontal="right"/>
    </xf>
    <xf numFmtId="167" fontId="0" fillId="2" borderId="4" xfId="0" applyFill="1" applyBorder="1"/>
    <xf numFmtId="167" fontId="0" fillId="2" borderId="4" xfId="0" applyFill="1" applyBorder="1" applyAlignment="1">
      <alignment horizontal="center" wrapText="1"/>
    </xf>
    <xf numFmtId="167" fontId="0" fillId="2" borderId="4" xfId="0" applyFill="1" applyBorder="1" applyAlignment="1">
      <alignment horizontal="center"/>
    </xf>
    <xf numFmtId="167" fontId="14" fillId="0" borderId="0" xfId="0" applyFont="1"/>
    <xf numFmtId="167" fontId="0" fillId="0" borderId="3" xfId="0" applyBorder="1" applyProtection="1">
      <protection locked="0"/>
    </xf>
    <xf numFmtId="167" fontId="0" fillId="0" borderId="2" xfId="0" applyBorder="1" applyProtection="1">
      <protection locked="0"/>
    </xf>
    <xf numFmtId="167" fontId="0" fillId="2" borderId="4" xfId="0" applyFill="1" applyBorder="1" applyAlignment="1" applyProtection="1">
      <alignment horizontal="center"/>
      <protection locked="0"/>
    </xf>
    <xf numFmtId="167" fontId="7" fillId="0" borderId="0" xfId="0" applyFont="1" applyAlignment="1">
      <alignment horizontal="left"/>
    </xf>
    <xf numFmtId="167" fontId="7" fillId="0" borderId="0" xfId="0" applyFont="1" applyAlignment="1">
      <alignment horizontal="center"/>
    </xf>
    <xf numFmtId="167" fontId="7" fillId="2" borderId="4" xfId="0" applyFont="1" applyFill="1" applyBorder="1"/>
    <xf numFmtId="167" fontId="13" fillId="2" borderId="4" xfId="0" applyFont="1" applyFill="1" applyBorder="1"/>
    <xf numFmtId="167" fontId="6" fillId="2" borderId="4" xfId="0" applyFont="1" applyFill="1" applyBorder="1" applyAlignment="1">
      <alignment horizontal="center"/>
    </xf>
    <xf numFmtId="167" fontId="7" fillId="2" borderId="4" xfId="0" applyFont="1" applyFill="1" applyBorder="1" applyAlignment="1">
      <alignment shrinkToFit="1"/>
    </xf>
    <xf numFmtId="167" fontId="13" fillId="2" borderId="4" xfId="0" applyFont="1" applyFill="1" applyBorder="1" applyAlignment="1">
      <alignment shrinkToFit="1"/>
    </xf>
    <xf numFmtId="167" fontId="15" fillId="6" borderId="21" xfId="0" applyFont="1" applyFill="1" applyBorder="1" applyAlignment="1" applyProtection="1">
      <alignment horizontal="center"/>
      <protection locked="0"/>
    </xf>
    <xf numFmtId="167" fontId="15" fillId="6" borderId="19" xfId="0" applyFont="1" applyFill="1" applyBorder="1" applyAlignment="1" applyProtection="1">
      <alignment horizontal="center"/>
      <protection locked="0"/>
    </xf>
    <xf numFmtId="167" fontId="0" fillId="3" borderId="3" xfId="0" applyFill="1" applyBorder="1" applyAlignment="1" applyProtection="1">
      <alignment wrapText="1"/>
      <protection locked="0"/>
    </xf>
    <xf numFmtId="167" fontId="0" fillId="3" borderId="2" xfId="0" applyFill="1" applyBorder="1" applyAlignment="1" applyProtection="1">
      <alignment wrapText="1"/>
      <protection locked="0"/>
    </xf>
    <xf numFmtId="167" fontId="11" fillId="4" borderId="5" xfId="0" applyFont="1" applyFill="1" applyBorder="1" applyAlignment="1" applyProtection="1">
      <alignment horizontal="center"/>
      <protection locked="0"/>
    </xf>
    <xf numFmtId="167" fontId="11" fillId="4" borderId="6" xfId="0" applyFont="1" applyFill="1" applyBorder="1" applyAlignment="1" applyProtection="1">
      <alignment horizontal="center"/>
      <protection locked="0"/>
    </xf>
    <xf numFmtId="3" fontId="11" fillId="4" borderId="5" xfId="0" applyNumberFormat="1" applyFont="1" applyFill="1" applyBorder="1" applyAlignment="1" applyProtection="1">
      <alignment horizontal="center"/>
      <protection locked="0"/>
    </xf>
    <xf numFmtId="3" fontId="11" fillId="4" borderId="6" xfId="0" applyNumberFormat="1" applyFont="1" applyFill="1" applyBorder="1" applyAlignment="1" applyProtection="1">
      <alignment horizontal="center"/>
      <protection locked="0"/>
    </xf>
    <xf numFmtId="169" fontId="11" fillId="4" borderId="5" xfId="0" quotePrefix="1" applyNumberFormat="1" applyFont="1" applyFill="1" applyBorder="1" applyAlignment="1" applyProtection="1">
      <alignment horizontal="center"/>
      <protection locked="0"/>
    </xf>
    <xf numFmtId="169" fontId="11" fillId="4" borderId="6" xfId="0" applyNumberFormat="1" applyFont="1" applyFill="1" applyBorder="1" applyAlignment="1" applyProtection="1">
      <alignment horizontal="center"/>
      <protection locked="0"/>
    </xf>
    <xf numFmtId="168" fontId="10" fillId="0" borderId="5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7" fontId="10" fillId="0" borderId="11" xfId="0" applyFont="1" applyBorder="1" applyAlignment="1">
      <alignment horizontal="center"/>
    </xf>
    <xf numFmtId="167" fontId="10" fillId="0" borderId="12" xfId="0" applyFont="1" applyBorder="1" applyAlignment="1">
      <alignment horizontal="center"/>
    </xf>
    <xf numFmtId="1" fontId="11" fillId="5" borderId="9" xfId="0" applyNumberFormat="1" applyFont="1" applyFill="1" applyBorder="1" applyAlignment="1" applyProtection="1">
      <alignment horizontal="center" wrapText="1"/>
      <protection locked="0"/>
    </xf>
    <xf numFmtId="1" fontId="11" fillId="5" borderId="10" xfId="0" applyNumberFormat="1" applyFont="1" applyFill="1" applyBorder="1" applyAlignment="1" applyProtection="1">
      <alignment horizontal="center" wrapText="1"/>
      <protection locked="0"/>
    </xf>
    <xf numFmtId="167" fontId="0" fillId="5" borderId="3" xfId="0" applyFill="1" applyBorder="1" applyAlignment="1" applyProtection="1">
      <alignment wrapText="1"/>
      <protection locked="0"/>
    </xf>
    <xf numFmtId="167" fontId="0" fillId="5" borderId="2" xfId="0" applyFill="1" applyBorder="1" applyAlignment="1" applyProtection="1">
      <alignment wrapText="1"/>
      <protection locked="0"/>
    </xf>
    <xf numFmtId="167" fontId="10" fillId="0" borderId="9" xfId="0" applyFont="1" applyBorder="1" applyAlignment="1">
      <alignment horizontal="center" wrapText="1"/>
    </xf>
    <xf numFmtId="167" fontId="10" fillId="0" borderId="10" xfId="0" applyFont="1" applyBorder="1" applyAlignment="1">
      <alignment horizontal="center" wrapText="1"/>
    </xf>
    <xf numFmtId="167" fontId="0" fillId="0" borderId="3" xfId="0" applyBorder="1" applyAlignment="1" applyProtection="1">
      <alignment wrapText="1"/>
      <protection locked="0"/>
    </xf>
    <xf numFmtId="167" fontId="0" fillId="0" borderId="2" xfId="0" applyBorder="1" applyAlignment="1" applyProtection="1">
      <alignment wrapText="1"/>
      <protection locked="0"/>
    </xf>
    <xf numFmtId="167" fontId="11" fillId="4" borderId="13" xfId="0" applyFont="1" applyFill="1" applyBorder="1" applyAlignment="1">
      <alignment horizontal="left" vertical="top" wrapText="1"/>
    </xf>
    <xf numFmtId="167" fontId="11" fillId="4" borderId="14" xfId="0" applyFont="1" applyFill="1" applyBorder="1" applyAlignment="1">
      <alignment horizontal="left" vertical="top" wrapText="1"/>
    </xf>
    <xf numFmtId="167" fontId="11" fillId="4" borderId="15" xfId="0" applyFont="1" applyFill="1" applyBorder="1" applyAlignment="1">
      <alignment horizontal="left" vertical="top" wrapText="1"/>
    </xf>
    <xf numFmtId="167" fontId="11" fillId="4" borderId="3" xfId="0" applyFont="1" applyFill="1" applyBorder="1" applyAlignment="1">
      <alignment horizontal="left" vertical="top" wrapText="1"/>
    </xf>
    <xf numFmtId="167" fontId="11" fillId="4" borderId="0" xfId="0" applyFont="1" applyFill="1" applyAlignment="1">
      <alignment horizontal="left" vertical="top" wrapText="1"/>
    </xf>
    <xf numFmtId="167" fontId="11" fillId="4" borderId="2" xfId="0" applyFont="1" applyFill="1" applyBorder="1" applyAlignment="1">
      <alignment horizontal="left" vertical="top" wrapText="1"/>
    </xf>
    <xf numFmtId="167" fontId="11" fillId="4" borderId="16" xfId="0" applyFont="1" applyFill="1" applyBorder="1" applyAlignment="1">
      <alignment horizontal="left" vertical="top" wrapText="1"/>
    </xf>
    <xf numFmtId="167" fontId="11" fillId="4" borderId="17" xfId="0" applyFont="1" applyFill="1" applyBorder="1" applyAlignment="1">
      <alignment horizontal="left" vertical="top" wrapText="1"/>
    </xf>
    <xf numFmtId="167" fontId="11" fillId="4" borderId="18" xfId="0" applyFont="1" applyFill="1" applyBorder="1" applyAlignment="1">
      <alignment horizontal="left" vertical="top" wrapText="1"/>
    </xf>
    <xf numFmtId="167" fontId="15" fillId="6" borderId="22" xfId="0" applyFont="1" applyFill="1" applyBorder="1" applyAlignment="1" applyProtection="1">
      <alignment horizontal="center"/>
      <protection locked="0"/>
    </xf>
    <xf numFmtId="167" fontId="15" fillId="6" borderId="20" xfId="0" applyFont="1" applyFill="1" applyBorder="1" applyAlignment="1" applyProtection="1">
      <alignment horizontal="center"/>
      <protection locked="0"/>
    </xf>
    <xf numFmtId="167" fontId="15" fillId="6" borderId="8" xfId="0" applyFont="1" applyFill="1" applyBorder="1" applyAlignment="1" applyProtection="1">
      <alignment horizontal="center"/>
      <protection locked="0"/>
    </xf>
    <xf numFmtId="167" fontId="4" fillId="4" borderId="4" xfId="0" applyFont="1" applyFill="1" applyBorder="1" applyAlignment="1">
      <alignment horizontal="left"/>
    </xf>
    <xf numFmtId="167" fontId="11" fillId="4" borderId="4" xfId="0" applyFont="1" applyFill="1" applyBorder="1"/>
    <xf numFmtId="0" fontId="4" fillId="4" borderId="4" xfId="7" applyFont="1" applyFill="1" applyBorder="1" applyAlignment="1" applyProtection="1">
      <alignment horizontal="left"/>
      <protection locked="0"/>
    </xf>
    <xf numFmtId="169" fontId="4" fillId="4" borderId="4" xfId="0" applyNumberFormat="1" applyFont="1" applyFill="1" applyBorder="1" applyAlignment="1">
      <alignment horizontal="left"/>
    </xf>
    <xf numFmtId="167" fontId="5" fillId="0" borderId="0" xfId="0" applyFont="1"/>
    <xf numFmtId="167" fontId="0" fillId="0" borderId="7" xfId="0" applyBorder="1"/>
    <xf numFmtId="0" fontId="5" fillId="0" borderId="0" xfId="7" applyFont="1"/>
    <xf numFmtId="167" fontId="0" fillId="4" borderId="3" xfId="0" applyFill="1" applyBorder="1" applyProtection="1">
      <protection locked="0"/>
    </xf>
    <xf numFmtId="167" fontId="0" fillId="4" borderId="2" xfId="0" applyFill="1" applyBorder="1" applyProtection="1">
      <protection locked="0"/>
    </xf>
    <xf numFmtId="167" fontId="15" fillId="6" borderId="9" xfId="0" applyFont="1" applyFill="1" applyBorder="1" applyAlignment="1" applyProtection="1">
      <alignment horizontal="center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ManurewithVB-DEAN Nov2b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5" fmlaLink="D104" fmlaRange="'SOIL DATA'!$A$2:$B$293" sel="40" val="35"/>
</file>

<file path=xl/ctrlProps/ctrlProp10.xml><?xml version="1.0" encoding="utf-8"?>
<formControlPr xmlns="http://schemas.microsoft.com/office/spreadsheetml/2009/9/main" objectType="Drop" dropLines="5" dropStyle="combo" dx="15" fmlaLink="F105" fmlaRange="$AA$16:$AA$20" sel="1" val="0"/>
</file>

<file path=xl/ctrlProps/ctrlProp11.xml><?xml version="1.0" encoding="utf-8"?>
<formControlPr xmlns="http://schemas.microsoft.com/office/spreadsheetml/2009/9/main" objectType="Drop" dropLines="5" dropStyle="combo" dx="15" fmlaLink="H105" fmlaRange="$AA$16:$AA$20" sel="1" val="0"/>
</file>

<file path=xl/ctrlProps/ctrlProp12.xml><?xml version="1.0" encoding="utf-8"?>
<formControlPr xmlns="http://schemas.microsoft.com/office/spreadsheetml/2009/9/main" objectType="Drop" dropLines="5" dropStyle="combo" dx="15" fmlaLink="J105" fmlaRange="$AA$16:$AA$20" sel="1" val="0"/>
</file>

<file path=xl/ctrlProps/ctrlProp13.xml><?xml version="1.0" encoding="utf-8"?>
<formControlPr xmlns="http://schemas.microsoft.com/office/spreadsheetml/2009/9/main" objectType="Drop" dropLines="5" dropStyle="combo" dx="15" fmlaLink="L105" fmlaRange="$AA$16:$AA$20" sel="1" val="0"/>
</file>

<file path=xl/ctrlProps/ctrlProp14.xml><?xml version="1.0" encoding="utf-8"?>
<formControlPr xmlns="http://schemas.microsoft.com/office/spreadsheetml/2009/9/main" objectType="Drop" dropLines="5" dropStyle="combo" dx="15" fmlaLink="N105" fmlaRange="$AA$16:$AA$20" sel="1" val="0"/>
</file>

<file path=xl/ctrlProps/ctrlProp15.xml><?xml version="1.0" encoding="utf-8"?>
<formControlPr xmlns="http://schemas.microsoft.com/office/spreadsheetml/2009/9/main" objectType="Drop" dropLines="5" dropStyle="combo" dx="15" fmlaLink="P105" fmlaRange="$AA$16:$AA$20" sel="1" val="0"/>
</file>

<file path=xl/ctrlProps/ctrlProp16.xml><?xml version="1.0" encoding="utf-8"?>
<formControlPr xmlns="http://schemas.microsoft.com/office/spreadsheetml/2009/9/main" objectType="Drop" dropLines="5" dropStyle="combo" dx="15" fmlaLink="R105" fmlaRange="$AA$16:$AA$20" sel="1" val="0"/>
</file>

<file path=xl/ctrlProps/ctrlProp17.xml><?xml version="1.0" encoding="utf-8"?>
<formControlPr xmlns="http://schemas.microsoft.com/office/spreadsheetml/2009/9/main" objectType="Drop" dropLines="5" dropStyle="combo" dx="15" fmlaLink="D106" fmlaRange="$AB$16:$AB$20" sel="2" val="0"/>
</file>

<file path=xl/ctrlProps/ctrlProp18.xml><?xml version="1.0" encoding="utf-8"?>
<formControlPr xmlns="http://schemas.microsoft.com/office/spreadsheetml/2009/9/main" objectType="Drop" dropLines="5" dropStyle="combo" dx="15" fmlaLink="F106" fmlaRange="$AB$16:$AB$20" sel="2" val="0"/>
</file>

<file path=xl/ctrlProps/ctrlProp19.xml><?xml version="1.0" encoding="utf-8"?>
<formControlPr xmlns="http://schemas.microsoft.com/office/spreadsheetml/2009/9/main" objectType="Drop" dropLines="5" dropStyle="combo" dx="15" fmlaLink="H106" fmlaRange="$AB$16:$AB$20" sel="2" val="0"/>
</file>

<file path=xl/ctrlProps/ctrlProp2.xml><?xml version="1.0" encoding="utf-8"?>
<formControlPr xmlns="http://schemas.microsoft.com/office/spreadsheetml/2009/9/main" objectType="Drop" dropStyle="combo" dx="15" fmlaLink="F104" fmlaRange="'SOIL DATA'!$A$2:$B$293" sel="42" val="36"/>
</file>

<file path=xl/ctrlProps/ctrlProp20.xml><?xml version="1.0" encoding="utf-8"?>
<formControlPr xmlns="http://schemas.microsoft.com/office/spreadsheetml/2009/9/main" objectType="Drop" dropLines="5" dropStyle="combo" dx="15" fmlaLink="J106" fmlaRange="$AB$16:$AB$20" sel="2" val="0"/>
</file>

<file path=xl/ctrlProps/ctrlProp21.xml><?xml version="1.0" encoding="utf-8"?>
<formControlPr xmlns="http://schemas.microsoft.com/office/spreadsheetml/2009/9/main" objectType="Drop" dropLines="5" dropStyle="combo" dx="15" fmlaLink="L106" fmlaRange="$AB$16:$AB$20" sel="2" val="0"/>
</file>

<file path=xl/ctrlProps/ctrlProp22.xml><?xml version="1.0" encoding="utf-8"?>
<formControlPr xmlns="http://schemas.microsoft.com/office/spreadsheetml/2009/9/main" objectType="Drop" dropLines="5" dropStyle="combo" dx="15" fmlaLink="N106" fmlaRange="$AB$16:$AB$20" sel="2" val="0"/>
</file>

<file path=xl/ctrlProps/ctrlProp23.xml><?xml version="1.0" encoding="utf-8"?>
<formControlPr xmlns="http://schemas.microsoft.com/office/spreadsheetml/2009/9/main" objectType="Drop" dropLines="5" dropStyle="combo" dx="15" fmlaLink="P106" fmlaRange="$AB$16:$AB$20" sel="2" val="0"/>
</file>

<file path=xl/ctrlProps/ctrlProp24.xml><?xml version="1.0" encoding="utf-8"?>
<formControlPr xmlns="http://schemas.microsoft.com/office/spreadsheetml/2009/9/main" objectType="Drop" dropLines="5" dropStyle="combo" dx="15" fmlaLink="R106" fmlaRange="$AB$16:$AB$20" sel="2" val="0"/>
</file>

<file path=xl/ctrlProps/ctrlProp25.xml><?xml version="1.0" encoding="utf-8"?>
<formControlPr xmlns="http://schemas.microsoft.com/office/spreadsheetml/2009/9/main" objectType="Drop" dropLines="5" dropStyle="combo" dx="15" fmlaLink="D109" fmlaRange="$AC$16:$AC$20" sel="5" val="0"/>
</file>

<file path=xl/ctrlProps/ctrlProp26.xml><?xml version="1.0" encoding="utf-8"?>
<formControlPr xmlns="http://schemas.microsoft.com/office/spreadsheetml/2009/9/main" objectType="Drop" dropLines="5" dropStyle="combo" dx="15" fmlaLink="F109" fmlaRange="$AC$16:$AC$20" sel="5" val="0"/>
</file>

<file path=xl/ctrlProps/ctrlProp27.xml><?xml version="1.0" encoding="utf-8"?>
<formControlPr xmlns="http://schemas.microsoft.com/office/spreadsheetml/2009/9/main" objectType="Drop" dropLines="5" dropStyle="combo" dx="15" fmlaLink="H109" fmlaRange="$AC$16:$AC$20" sel="5" val="0"/>
</file>

<file path=xl/ctrlProps/ctrlProp28.xml><?xml version="1.0" encoding="utf-8"?>
<formControlPr xmlns="http://schemas.microsoft.com/office/spreadsheetml/2009/9/main" objectType="Drop" dropLines="5" dropStyle="combo" dx="15" fmlaLink="J109" fmlaRange="$AC$16:$AC$20" sel="5" val="0"/>
</file>

<file path=xl/ctrlProps/ctrlProp29.xml><?xml version="1.0" encoding="utf-8"?>
<formControlPr xmlns="http://schemas.microsoft.com/office/spreadsheetml/2009/9/main" objectType="Drop" dropLines="5" dropStyle="combo" dx="15" fmlaLink="L109" fmlaRange="$AC$16:$AC$20" sel="5" val="0"/>
</file>

<file path=xl/ctrlProps/ctrlProp3.xml><?xml version="1.0" encoding="utf-8"?>
<formControlPr xmlns="http://schemas.microsoft.com/office/spreadsheetml/2009/9/main" objectType="Drop" dropStyle="combo" dx="15" fmlaLink="H104" fmlaRange="'SOIL DATA'!$A$2:$B$293" sel="5" val="0"/>
</file>

<file path=xl/ctrlProps/ctrlProp30.xml><?xml version="1.0" encoding="utf-8"?>
<formControlPr xmlns="http://schemas.microsoft.com/office/spreadsheetml/2009/9/main" objectType="Drop" dropLines="5" dropStyle="combo" dx="15" fmlaLink="N109" fmlaRange="$AC$16:$AC$20" sel="5" val="0"/>
</file>

<file path=xl/ctrlProps/ctrlProp31.xml><?xml version="1.0" encoding="utf-8"?>
<formControlPr xmlns="http://schemas.microsoft.com/office/spreadsheetml/2009/9/main" objectType="Drop" dropLines="5" dropStyle="combo" dx="15" fmlaLink="P109" fmlaRange="$AC$16:$AC$20" sel="5" val="0"/>
</file>

<file path=xl/ctrlProps/ctrlProp32.xml><?xml version="1.0" encoding="utf-8"?>
<formControlPr xmlns="http://schemas.microsoft.com/office/spreadsheetml/2009/9/main" objectType="Drop" dropLines="5" dropStyle="combo" dx="15" fmlaLink="R109" fmlaRange="$AC$16:$AC$20" sel="5" val="0"/>
</file>

<file path=xl/ctrlProps/ctrlProp33.xml><?xml version="1.0" encoding="utf-8"?>
<formControlPr xmlns="http://schemas.microsoft.com/office/spreadsheetml/2009/9/main" objectType="Drop" dropLines="5" dropStyle="combo" dx="15" fmlaLink="$D$110" fmlaRange="$AD$16:$AD$20" sel="1" val="0"/>
</file>

<file path=xl/ctrlProps/ctrlProp34.xml><?xml version="1.0" encoding="utf-8"?>
<formControlPr xmlns="http://schemas.microsoft.com/office/spreadsheetml/2009/9/main" objectType="Drop" dropLines="5" dropStyle="combo" dx="15" fmlaLink="$F$110" fmlaRange="$AD$16:$AD$20" sel="1" val="0"/>
</file>

<file path=xl/ctrlProps/ctrlProp35.xml><?xml version="1.0" encoding="utf-8"?>
<formControlPr xmlns="http://schemas.microsoft.com/office/spreadsheetml/2009/9/main" objectType="Drop" dropLines="5" dropStyle="combo" dx="15" fmlaLink="$H$110" fmlaRange="$AD$16:$AD$20" sel="1" val="0"/>
</file>

<file path=xl/ctrlProps/ctrlProp36.xml><?xml version="1.0" encoding="utf-8"?>
<formControlPr xmlns="http://schemas.microsoft.com/office/spreadsheetml/2009/9/main" objectType="Drop" dropLines="5" dropStyle="combo" dx="15" fmlaLink="$J$110" fmlaRange="$AD$16:$AD$20" sel="1" val="0"/>
</file>

<file path=xl/ctrlProps/ctrlProp37.xml><?xml version="1.0" encoding="utf-8"?>
<formControlPr xmlns="http://schemas.microsoft.com/office/spreadsheetml/2009/9/main" objectType="Drop" dropLines="5" dropStyle="combo" dx="15" fmlaLink="$L$110" fmlaRange="$AD$16:$AD$20" sel="1" val="0"/>
</file>

<file path=xl/ctrlProps/ctrlProp38.xml><?xml version="1.0" encoding="utf-8"?>
<formControlPr xmlns="http://schemas.microsoft.com/office/spreadsheetml/2009/9/main" objectType="Drop" dropLines="5" dropStyle="combo" dx="15" fmlaLink="$N$110" fmlaRange="$AD$16:$AD$20" sel="1" val="0"/>
</file>

<file path=xl/ctrlProps/ctrlProp39.xml><?xml version="1.0" encoding="utf-8"?>
<formControlPr xmlns="http://schemas.microsoft.com/office/spreadsheetml/2009/9/main" objectType="Drop" dropLines="5" dropStyle="combo" dx="15" fmlaLink="$P$110" fmlaRange="$AD$16:$AD$20" sel="1" val="0"/>
</file>

<file path=xl/ctrlProps/ctrlProp4.xml><?xml version="1.0" encoding="utf-8"?>
<formControlPr xmlns="http://schemas.microsoft.com/office/spreadsheetml/2009/9/main" objectType="Drop" dropStyle="combo" dx="15" fmlaLink="J104" fmlaRange="'SOIL DATA'!$A$2:$B$293" sel="40" val="34"/>
</file>

<file path=xl/ctrlProps/ctrlProp40.xml><?xml version="1.0" encoding="utf-8"?>
<formControlPr xmlns="http://schemas.microsoft.com/office/spreadsheetml/2009/9/main" objectType="Drop" dropLines="5" dropStyle="combo" dx="15" fmlaLink="$R$110" fmlaRange="$AD$16:$AD$20" sel="1" val="0"/>
</file>

<file path=xl/ctrlProps/ctrlProp41.xml><?xml version="1.0" encoding="utf-8"?>
<formControlPr xmlns="http://schemas.microsoft.com/office/spreadsheetml/2009/9/main" objectType="Drop" dropLines="2" dropStyle="combo" dx="15" fmlaLink="$D$112" fmlaRange="$AE$16:$AE$17" sel="1" val="0"/>
</file>

<file path=xl/ctrlProps/ctrlProp42.xml><?xml version="1.0" encoding="utf-8"?>
<formControlPr xmlns="http://schemas.microsoft.com/office/spreadsheetml/2009/9/main" objectType="Drop" dropLines="2" dropStyle="combo" dx="15" fmlaLink="$F$112" fmlaRange="$AE$16:$AE$17" sel="1" val="0"/>
</file>

<file path=xl/ctrlProps/ctrlProp43.xml><?xml version="1.0" encoding="utf-8"?>
<formControlPr xmlns="http://schemas.microsoft.com/office/spreadsheetml/2009/9/main" objectType="Drop" dropLines="2" dropStyle="combo" dx="15" fmlaLink="$H$112" fmlaRange="$AE$16:$AE$17" sel="1" val="0"/>
</file>

<file path=xl/ctrlProps/ctrlProp44.xml><?xml version="1.0" encoding="utf-8"?>
<formControlPr xmlns="http://schemas.microsoft.com/office/spreadsheetml/2009/9/main" objectType="Drop" dropLines="2" dropStyle="combo" dx="15" fmlaLink="$J$112" fmlaRange="$AE$16:$AE$17" sel="1" val="0"/>
</file>

<file path=xl/ctrlProps/ctrlProp45.xml><?xml version="1.0" encoding="utf-8"?>
<formControlPr xmlns="http://schemas.microsoft.com/office/spreadsheetml/2009/9/main" objectType="Drop" dropLines="2" dropStyle="combo" dx="15" fmlaLink="$L$112" fmlaRange="$AE$16:$AE$17" sel="1" val="0"/>
</file>

<file path=xl/ctrlProps/ctrlProp46.xml><?xml version="1.0" encoding="utf-8"?>
<formControlPr xmlns="http://schemas.microsoft.com/office/spreadsheetml/2009/9/main" objectType="Drop" dropLines="2" dropStyle="combo" dx="15" fmlaLink="$N$112" fmlaRange="$AE$16:$AE$17" sel="1" val="0"/>
</file>

<file path=xl/ctrlProps/ctrlProp47.xml><?xml version="1.0" encoding="utf-8"?>
<formControlPr xmlns="http://schemas.microsoft.com/office/spreadsheetml/2009/9/main" objectType="Drop" dropLines="2" dropStyle="combo" dx="15" fmlaLink="$P$112" fmlaRange="$AE$16:$AE$17" sel="1" val="0"/>
</file>

<file path=xl/ctrlProps/ctrlProp48.xml><?xml version="1.0" encoding="utf-8"?>
<formControlPr xmlns="http://schemas.microsoft.com/office/spreadsheetml/2009/9/main" objectType="Drop" dropLines="2" dropStyle="combo" dx="15" fmlaLink="$R$112" fmlaRange="$AE$16:$AE$17" sel="1" val="0"/>
</file>

<file path=xl/ctrlProps/ctrlProp49.xml><?xml version="1.0" encoding="utf-8"?>
<formControlPr xmlns="http://schemas.microsoft.com/office/spreadsheetml/2009/9/main" objectType="Drop" dropLines="3" dropStyle="combo" dx="15" fmlaLink="$D$116" fmlaRange="$AF$16:$AF$18" sel="1" val="0"/>
</file>

<file path=xl/ctrlProps/ctrlProp5.xml><?xml version="1.0" encoding="utf-8"?>
<formControlPr xmlns="http://schemas.microsoft.com/office/spreadsheetml/2009/9/main" objectType="Drop" dropStyle="combo" dx="15" fmlaLink="L104" fmlaRange="'SOIL DATA'!$A$2:$B$293" sel="42" val="36"/>
</file>

<file path=xl/ctrlProps/ctrlProp50.xml><?xml version="1.0" encoding="utf-8"?>
<formControlPr xmlns="http://schemas.microsoft.com/office/spreadsheetml/2009/9/main" objectType="Drop" dropLines="3" dropStyle="combo" dx="15" fmlaLink="$F$116" fmlaRange="$AF$16:$AF$18" sel="1" val="0"/>
</file>

<file path=xl/ctrlProps/ctrlProp51.xml><?xml version="1.0" encoding="utf-8"?>
<formControlPr xmlns="http://schemas.microsoft.com/office/spreadsheetml/2009/9/main" objectType="Drop" dropLines="3" dropStyle="combo" dx="15" fmlaLink="$H$116" fmlaRange="$AF$16:$AF$18" sel="1" val="0"/>
</file>

<file path=xl/ctrlProps/ctrlProp52.xml><?xml version="1.0" encoding="utf-8"?>
<formControlPr xmlns="http://schemas.microsoft.com/office/spreadsheetml/2009/9/main" objectType="Drop" dropLines="3" dropStyle="combo" dx="15" fmlaLink="$J$116" fmlaRange="$AF$16:$AF$18" sel="1" val="0"/>
</file>

<file path=xl/ctrlProps/ctrlProp53.xml><?xml version="1.0" encoding="utf-8"?>
<formControlPr xmlns="http://schemas.microsoft.com/office/spreadsheetml/2009/9/main" objectType="Drop" dropLines="3" dropStyle="combo" dx="15" fmlaLink="$L$116" fmlaRange="$AF$16:$AF$18" sel="1" val="0"/>
</file>

<file path=xl/ctrlProps/ctrlProp54.xml><?xml version="1.0" encoding="utf-8"?>
<formControlPr xmlns="http://schemas.microsoft.com/office/spreadsheetml/2009/9/main" objectType="Drop" dropLines="3" dropStyle="combo" dx="15" fmlaLink="$N$116" fmlaRange="$AF$16:$AF$18" sel="1" val="0"/>
</file>

<file path=xl/ctrlProps/ctrlProp55.xml><?xml version="1.0" encoding="utf-8"?>
<formControlPr xmlns="http://schemas.microsoft.com/office/spreadsheetml/2009/9/main" objectType="Drop" dropLines="3" dropStyle="combo" dx="15" fmlaLink="$P$116" fmlaRange="$AF$16:$AF$18" sel="1" val="0"/>
</file>

<file path=xl/ctrlProps/ctrlProp56.xml><?xml version="1.0" encoding="utf-8"?>
<formControlPr xmlns="http://schemas.microsoft.com/office/spreadsheetml/2009/9/main" objectType="Drop" dropLines="3" dropStyle="combo" dx="15" fmlaLink="$R$116" fmlaRange="$AF$16:$AF$18" sel="1" val="0"/>
</file>

<file path=xl/ctrlProps/ctrlProp57.xml><?xml version="1.0" encoding="utf-8"?>
<formControlPr xmlns="http://schemas.microsoft.com/office/spreadsheetml/2009/9/main" objectType="Drop" dropLines="4" dropStyle="combo" dx="15" fmlaLink="$D$117" fmlaRange="$AG$16:$AG$19" sel="1" val="0"/>
</file>

<file path=xl/ctrlProps/ctrlProp58.xml><?xml version="1.0" encoding="utf-8"?>
<formControlPr xmlns="http://schemas.microsoft.com/office/spreadsheetml/2009/9/main" objectType="Drop" dropLines="4" dropStyle="combo" dx="15" fmlaLink="$F$117" fmlaRange="$AG$16:$AG$19" sel="1" val="0"/>
</file>

<file path=xl/ctrlProps/ctrlProp59.xml><?xml version="1.0" encoding="utf-8"?>
<formControlPr xmlns="http://schemas.microsoft.com/office/spreadsheetml/2009/9/main" objectType="Drop" dropLines="4" dropStyle="combo" dx="15" fmlaLink="$H$117" fmlaRange="$AG$16:$AG$19" sel="1" val="0"/>
</file>

<file path=xl/ctrlProps/ctrlProp6.xml><?xml version="1.0" encoding="utf-8"?>
<formControlPr xmlns="http://schemas.microsoft.com/office/spreadsheetml/2009/9/main" objectType="Drop" dropStyle="combo" dx="15" fmlaLink="N104" fmlaRange="'SOIL DATA'!$A$2:$B$293" sel="42" val="39"/>
</file>

<file path=xl/ctrlProps/ctrlProp60.xml><?xml version="1.0" encoding="utf-8"?>
<formControlPr xmlns="http://schemas.microsoft.com/office/spreadsheetml/2009/9/main" objectType="Drop" dropLines="4" dropStyle="combo" dx="15" fmlaLink="$J$117" fmlaRange="$AG$16:$AG$19" sel="1" val="0"/>
</file>

<file path=xl/ctrlProps/ctrlProp61.xml><?xml version="1.0" encoding="utf-8"?>
<formControlPr xmlns="http://schemas.microsoft.com/office/spreadsheetml/2009/9/main" objectType="Drop" dropLines="4" dropStyle="combo" dx="15" fmlaLink="$L$117" fmlaRange="$AG$16:$AG$19" sel="1" val="0"/>
</file>

<file path=xl/ctrlProps/ctrlProp62.xml><?xml version="1.0" encoding="utf-8"?>
<formControlPr xmlns="http://schemas.microsoft.com/office/spreadsheetml/2009/9/main" objectType="Drop" dropLines="4" dropStyle="combo" dx="15" fmlaLink="$N$117" fmlaRange="$AG$16:$AG$19" sel="1" val="0"/>
</file>

<file path=xl/ctrlProps/ctrlProp63.xml><?xml version="1.0" encoding="utf-8"?>
<formControlPr xmlns="http://schemas.microsoft.com/office/spreadsheetml/2009/9/main" objectType="Drop" dropLines="4" dropStyle="combo" dx="15" fmlaLink="$P$117" fmlaRange="$AG$16:$AG$19" sel="1" val="0"/>
</file>

<file path=xl/ctrlProps/ctrlProp64.xml><?xml version="1.0" encoding="utf-8"?>
<formControlPr xmlns="http://schemas.microsoft.com/office/spreadsheetml/2009/9/main" objectType="Drop" dropLines="4" dropStyle="combo" dx="15" fmlaLink="$R$117" fmlaRange="$AG$16:$AG$19" sel="1" val="0"/>
</file>

<file path=xl/ctrlProps/ctrlProp65.xml><?xml version="1.0" encoding="utf-8"?>
<formControlPr xmlns="http://schemas.microsoft.com/office/spreadsheetml/2009/9/main" objectType="Drop" dropLines="3" dropStyle="combo" dx="15" fmlaLink="$D$119" fmlaRange="$AF$16:$AF$18" sel="2" val="0"/>
</file>

<file path=xl/ctrlProps/ctrlProp66.xml><?xml version="1.0" encoding="utf-8"?>
<formControlPr xmlns="http://schemas.microsoft.com/office/spreadsheetml/2009/9/main" objectType="Drop" dropLines="3" dropStyle="combo" dx="15" fmlaLink="$F$119" fmlaRange="$AF$16:$AF$18" sel="2" val="0"/>
</file>

<file path=xl/ctrlProps/ctrlProp67.xml><?xml version="1.0" encoding="utf-8"?>
<formControlPr xmlns="http://schemas.microsoft.com/office/spreadsheetml/2009/9/main" objectType="Drop" dropLines="3" dropStyle="combo" dx="15" fmlaLink="$H$119" fmlaRange="$AF$16:$AF$18" sel="2" val="0"/>
</file>

<file path=xl/ctrlProps/ctrlProp68.xml><?xml version="1.0" encoding="utf-8"?>
<formControlPr xmlns="http://schemas.microsoft.com/office/spreadsheetml/2009/9/main" objectType="Drop" dropLines="3" dropStyle="combo" dx="15" fmlaLink="$J$119" fmlaRange="$AF$16:$AF$18" sel="2" val="0"/>
</file>

<file path=xl/ctrlProps/ctrlProp69.xml><?xml version="1.0" encoding="utf-8"?>
<formControlPr xmlns="http://schemas.microsoft.com/office/spreadsheetml/2009/9/main" objectType="Drop" dropLines="3" dropStyle="combo" dx="15" fmlaLink="$L$119" fmlaRange="$AF$16:$AF$18" sel="2" val="0"/>
</file>

<file path=xl/ctrlProps/ctrlProp7.xml><?xml version="1.0" encoding="utf-8"?>
<formControlPr xmlns="http://schemas.microsoft.com/office/spreadsheetml/2009/9/main" objectType="Drop" dropStyle="combo" dx="15" fmlaLink="P104" fmlaRange="'SOIL DATA'!$A$2:$B$293" sel="40" val="35"/>
</file>

<file path=xl/ctrlProps/ctrlProp70.xml><?xml version="1.0" encoding="utf-8"?>
<formControlPr xmlns="http://schemas.microsoft.com/office/spreadsheetml/2009/9/main" objectType="Drop" dropLines="3" dropStyle="combo" dx="15" fmlaLink="$N$119" fmlaRange="$AF$16:$AF$18" sel="2" val="0"/>
</file>

<file path=xl/ctrlProps/ctrlProp71.xml><?xml version="1.0" encoding="utf-8"?>
<formControlPr xmlns="http://schemas.microsoft.com/office/spreadsheetml/2009/9/main" objectType="Drop" dropLines="3" dropStyle="combo" dx="15" fmlaLink="$P$119" fmlaRange="$AF$16:$AF$18" sel="2" val="0"/>
</file>

<file path=xl/ctrlProps/ctrlProp72.xml><?xml version="1.0" encoding="utf-8"?>
<formControlPr xmlns="http://schemas.microsoft.com/office/spreadsheetml/2009/9/main" objectType="Drop" dropLines="3" dropStyle="combo" dx="15" fmlaLink="$R$119" fmlaRange="$AF$16:$AF$18" sel="2" val="0"/>
</file>

<file path=xl/ctrlProps/ctrlProp73.xml><?xml version="1.0" encoding="utf-8"?>
<formControlPr xmlns="http://schemas.microsoft.com/office/spreadsheetml/2009/9/main" objectType="Drop" dropLines="4" dropStyle="combo" dx="15" fmlaLink="$D$120" fmlaRange="$AG$16:$AG$19" sel="3" val="0"/>
</file>

<file path=xl/ctrlProps/ctrlProp74.xml><?xml version="1.0" encoding="utf-8"?>
<formControlPr xmlns="http://schemas.microsoft.com/office/spreadsheetml/2009/9/main" objectType="Drop" dropLines="4" dropStyle="combo" dx="15" fmlaLink="$F120" fmlaRange="$AG$16:$AG$19" sel="3" val="0"/>
</file>

<file path=xl/ctrlProps/ctrlProp75.xml><?xml version="1.0" encoding="utf-8"?>
<formControlPr xmlns="http://schemas.microsoft.com/office/spreadsheetml/2009/9/main" objectType="Drop" dropLines="4" dropStyle="combo" dx="15" fmlaLink="H120" fmlaRange="$AG$16:$AG$19" sel="3" val="0"/>
</file>

<file path=xl/ctrlProps/ctrlProp76.xml><?xml version="1.0" encoding="utf-8"?>
<formControlPr xmlns="http://schemas.microsoft.com/office/spreadsheetml/2009/9/main" objectType="Drop" dropLines="4" dropStyle="combo" dx="15" fmlaLink="J120" fmlaRange="$AG$16:$AG$19" sel="3" val="0"/>
</file>

<file path=xl/ctrlProps/ctrlProp77.xml><?xml version="1.0" encoding="utf-8"?>
<formControlPr xmlns="http://schemas.microsoft.com/office/spreadsheetml/2009/9/main" objectType="Drop" dropLines="4" dropStyle="combo" dx="15" fmlaLink="L120" fmlaRange="$AG$16:$AG$19" sel="3" val="0"/>
</file>

<file path=xl/ctrlProps/ctrlProp78.xml><?xml version="1.0" encoding="utf-8"?>
<formControlPr xmlns="http://schemas.microsoft.com/office/spreadsheetml/2009/9/main" objectType="Drop" dropLines="4" dropStyle="combo" dx="15" fmlaLink="N120" fmlaRange="$AG$16:$AG$19" sel="3" val="0"/>
</file>

<file path=xl/ctrlProps/ctrlProp79.xml><?xml version="1.0" encoding="utf-8"?>
<formControlPr xmlns="http://schemas.microsoft.com/office/spreadsheetml/2009/9/main" objectType="Drop" dropLines="4" dropStyle="combo" dx="15" fmlaLink="P120" fmlaRange="$AG$16:$AG$19" sel="3" val="0"/>
</file>

<file path=xl/ctrlProps/ctrlProp8.xml><?xml version="1.0" encoding="utf-8"?>
<formControlPr xmlns="http://schemas.microsoft.com/office/spreadsheetml/2009/9/main" objectType="Drop" dropStyle="combo" dx="15" fmlaLink="R104" fmlaRange="'SOIL DATA'!$A$2:$B$293" sel="42" val="39"/>
</file>

<file path=xl/ctrlProps/ctrlProp80.xml><?xml version="1.0" encoding="utf-8"?>
<formControlPr xmlns="http://schemas.microsoft.com/office/spreadsheetml/2009/9/main" objectType="Drop" dropLines="4" dropStyle="combo" dx="15" fmlaLink="R120" fmlaRange="$AG$16:$AG$19" sel="3" val="0"/>
</file>

<file path=xl/ctrlProps/ctrlProp9.xml><?xml version="1.0" encoding="utf-8"?>
<formControlPr xmlns="http://schemas.microsoft.com/office/spreadsheetml/2009/9/main" objectType="Drop" dropLines="5" dropStyle="combo" dx="15" fmlaLink="D105" fmlaRange="$AA$16:$AA$20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38100</xdr:rowOff>
        </xdr:from>
        <xdr:to>
          <xdr:col>4</xdr:col>
          <xdr:colOff>723900</xdr:colOff>
          <xdr:row>7</xdr:row>
          <xdr:rowOff>241300</xdr:rowOff>
        </xdr:to>
        <xdr:sp macro="" textlink="">
          <xdr:nvSpPr>
            <xdr:cNvPr id="50177" name="Drop Dow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0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38100</xdr:rowOff>
        </xdr:from>
        <xdr:to>
          <xdr:col>6</xdr:col>
          <xdr:colOff>723900</xdr:colOff>
          <xdr:row>7</xdr:row>
          <xdr:rowOff>241300</xdr:rowOff>
        </xdr:to>
        <xdr:sp macro="" textlink="">
          <xdr:nvSpPr>
            <xdr:cNvPr id="50178" name="Drop Dow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0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8</xdr:col>
          <xdr:colOff>723900</xdr:colOff>
          <xdr:row>7</xdr:row>
          <xdr:rowOff>241300</xdr:rowOff>
        </xdr:to>
        <xdr:sp macro="" textlink="">
          <xdr:nvSpPr>
            <xdr:cNvPr id="50179" name="Drop Dow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0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38100</xdr:rowOff>
        </xdr:from>
        <xdr:to>
          <xdr:col>10</xdr:col>
          <xdr:colOff>723900</xdr:colOff>
          <xdr:row>7</xdr:row>
          <xdr:rowOff>241300</xdr:rowOff>
        </xdr:to>
        <xdr:sp macro="" textlink="">
          <xdr:nvSpPr>
            <xdr:cNvPr id="50180" name="Drop Down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0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38100</xdr:rowOff>
        </xdr:from>
        <xdr:to>
          <xdr:col>12</xdr:col>
          <xdr:colOff>723900</xdr:colOff>
          <xdr:row>7</xdr:row>
          <xdr:rowOff>241300</xdr:rowOff>
        </xdr:to>
        <xdr:sp macro="" textlink="">
          <xdr:nvSpPr>
            <xdr:cNvPr id="50181" name="Drop Down 5" hidden="1">
              <a:extLst>
                <a:ext uri="{63B3BB69-23CF-44E3-9099-C40C66FF867C}">
                  <a14:compatExt spid="_x0000_s50181"/>
                </a:ext>
                <a:ext uri="{FF2B5EF4-FFF2-40B4-BE49-F238E27FC236}">
                  <a16:creationId xmlns:a16="http://schemas.microsoft.com/office/drawing/2014/main" id="{00000000-0008-0000-0000-00000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38100</xdr:rowOff>
        </xdr:from>
        <xdr:to>
          <xdr:col>14</xdr:col>
          <xdr:colOff>723900</xdr:colOff>
          <xdr:row>7</xdr:row>
          <xdr:rowOff>241300</xdr:rowOff>
        </xdr:to>
        <xdr:sp macro="" textlink="">
          <xdr:nvSpPr>
            <xdr:cNvPr id="50182" name="Drop Down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0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16</xdr:col>
          <xdr:colOff>723900</xdr:colOff>
          <xdr:row>7</xdr:row>
          <xdr:rowOff>241300</xdr:rowOff>
        </xdr:to>
        <xdr:sp macro="" textlink="">
          <xdr:nvSpPr>
            <xdr:cNvPr id="50183" name="Drop Down 7" hidden="1">
              <a:extLst>
                <a:ext uri="{63B3BB69-23CF-44E3-9099-C40C66FF867C}">
                  <a14:compatExt spid="_x0000_s50183"/>
                </a:ext>
                <a:ext uri="{FF2B5EF4-FFF2-40B4-BE49-F238E27FC236}">
                  <a16:creationId xmlns:a16="http://schemas.microsoft.com/office/drawing/2014/main" id="{00000000-0008-0000-0000-00000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</xdr:row>
          <xdr:rowOff>38100</xdr:rowOff>
        </xdr:from>
        <xdr:to>
          <xdr:col>18</xdr:col>
          <xdr:colOff>723900</xdr:colOff>
          <xdr:row>7</xdr:row>
          <xdr:rowOff>241300</xdr:rowOff>
        </xdr:to>
        <xdr:sp macro="" textlink="">
          <xdr:nvSpPr>
            <xdr:cNvPr id="50184" name="Drop Down 8" hidden="1">
              <a:extLst>
                <a:ext uri="{63B3BB69-23CF-44E3-9099-C40C66FF867C}">
                  <a14:compatExt spid="_x0000_s50184"/>
                </a:ext>
                <a:ext uri="{FF2B5EF4-FFF2-40B4-BE49-F238E27FC236}">
                  <a16:creationId xmlns:a16="http://schemas.microsoft.com/office/drawing/2014/main" id="{00000000-0008-0000-0000-00000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38100</xdr:rowOff>
        </xdr:from>
        <xdr:to>
          <xdr:col>4</xdr:col>
          <xdr:colOff>723900</xdr:colOff>
          <xdr:row>15</xdr:row>
          <xdr:rowOff>241300</xdr:rowOff>
        </xdr:to>
        <xdr:sp macro="" textlink="">
          <xdr:nvSpPr>
            <xdr:cNvPr id="50185" name="Drop Down 9" hidden="1">
              <a:extLst>
                <a:ext uri="{63B3BB69-23CF-44E3-9099-C40C66FF867C}">
                  <a14:compatExt spid="_x0000_s50185"/>
                </a:ext>
                <a:ext uri="{FF2B5EF4-FFF2-40B4-BE49-F238E27FC236}">
                  <a16:creationId xmlns:a16="http://schemas.microsoft.com/office/drawing/2014/main" id="{00000000-0008-0000-0000-00000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38100</xdr:rowOff>
        </xdr:from>
        <xdr:to>
          <xdr:col>6</xdr:col>
          <xdr:colOff>723900</xdr:colOff>
          <xdr:row>15</xdr:row>
          <xdr:rowOff>241300</xdr:rowOff>
        </xdr:to>
        <xdr:sp macro="" textlink="">
          <xdr:nvSpPr>
            <xdr:cNvPr id="50186" name="Drop Down 10" hidden="1">
              <a:extLst>
                <a:ext uri="{63B3BB69-23CF-44E3-9099-C40C66FF867C}">
                  <a14:compatExt spid="_x0000_s50186"/>
                </a:ext>
                <a:ext uri="{FF2B5EF4-FFF2-40B4-BE49-F238E27FC236}">
                  <a16:creationId xmlns:a16="http://schemas.microsoft.com/office/drawing/2014/main" id="{00000000-0008-0000-0000-00000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38100</xdr:rowOff>
        </xdr:from>
        <xdr:to>
          <xdr:col>8</xdr:col>
          <xdr:colOff>723900</xdr:colOff>
          <xdr:row>15</xdr:row>
          <xdr:rowOff>241300</xdr:rowOff>
        </xdr:to>
        <xdr:sp macro="" textlink="">
          <xdr:nvSpPr>
            <xdr:cNvPr id="50187" name="Drop Down 11" hidden="1">
              <a:extLst>
                <a:ext uri="{63B3BB69-23CF-44E3-9099-C40C66FF867C}">
                  <a14:compatExt spid="_x0000_s50187"/>
                </a:ext>
                <a:ext uri="{FF2B5EF4-FFF2-40B4-BE49-F238E27FC236}">
                  <a16:creationId xmlns:a16="http://schemas.microsoft.com/office/drawing/2014/main" id="{00000000-0008-0000-0000-00000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38100</xdr:rowOff>
        </xdr:from>
        <xdr:to>
          <xdr:col>10</xdr:col>
          <xdr:colOff>723900</xdr:colOff>
          <xdr:row>15</xdr:row>
          <xdr:rowOff>241300</xdr:rowOff>
        </xdr:to>
        <xdr:sp macro="" textlink="">
          <xdr:nvSpPr>
            <xdr:cNvPr id="50188" name="Drop Down 12" hidden="1">
              <a:extLst>
                <a:ext uri="{63B3BB69-23CF-44E3-9099-C40C66FF867C}">
                  <a14:compatExt spid="_x0000_s50188"/>
                </a:ext>
                <a:ext uri="{FF2B5EF4-FFF2-40B4-BE49-F238E27FC236}">
                  <a16:creationId xmlns:a16="http://schemas.microsoft.com/office/drawing/2014/main" id="{00000000-0008-0000-0000-00000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38100</xdr:rowOff>
        </xdr:from>
        <xdr:to>
          <xdr:col>12</xdr:col>
          <xdr:colOff>723900</xdr:colOff>
          <xdr:row>15</xdr:row>
          <xdr:rowOff>241300</xdr:rowOff>
        </xdr:to>
        <xdr:sp macro="" textlink="">
          <xdr:nvSpPr>
            <xdr:cNvPr id="50189" name="Drop Down 13" hidden="1">
              <a:extLst>
                <a:ext uri="{63B3BB69-23CF-44E3-9099-C40C66FF867C}">
                  <a14:compatExt spid="_x0000_s50189"/>
                </a:ext>
                <a:ext uri="{FF2B5EF4-FFF2-40B4-BE49-F238E27FC236}">
                  <a16:creationId xmlns:a16="http://schemas.microsoft.com/office/drawing/2014/main" id="{00000000-0008-0000-0000-00000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38100</xdr:rowOff>
        </xdr:from>
        <xdr:to>
          <xdr:col>14</xdr:col>
          <xdr:colOff>723900</xdr:colOff>
          <xdr:row>15</xdr:row>
          <xdr:rowOff>241300</xdr:rowOff>
        </xdr:to>
        <xdr:sp macro="" textlink="">
          <xdr:nvSpPr>
            <xdr:cNvPr id="50190" name="Drop Down 14" hidden="1">
              <a:extLst>
                <a:ext uri="{63B3BB69-23CF-44E3-9099-C40C66FF867C}">
                  <a14:compatExt spid="_x0000_s50190"/>
                </a:ext>
                <a:ext uri="{FF2B5EF4-FFF2-40B4-BE49-F238E27FC236}">
                  <a16:creationId xmlns:a16="http://schemas.microsoft.com/office/drawing/2014/main" id="{00000000-0008-0000-0000-00000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38100</xdr:rowOff>
        </xdr:from>
        <xdr:to>
          <xdr:col>16</xdr:col>
          <xdr:colOff>723900</xdr:colOff>
          <xdr:row>15</xdr:row>
          <xdr:rowOff>241300</xdr:rowOff>
        </xdr:to>
        <xdr:sp macro="" textlink="">
          <xdr:nvSpPr>
            <xdr:cNvPr id="50191" name="Drop Down 15" hidden="1">
              <a:extLst>
                <a:ext uri="{63B3BB69-23CF-44E3-9099-C40C66FF867C}">
                  <a14:compatExt spid="_x0000_s50191"/>
                </a:ext>
                <a:ext uri="{FF2B5EF4-FFF2-40B4-BE49-F238E27FC236}">
                  <a16:creationId xmlns:a16="http://schemas.microsoft.com/office/drawing/2014/main" id="{00000000-0008-0000-0000-00000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38100</xdr:rowOff>
        </xdr:from>
        <xdr:to>
          <xdr:col>18</xdr:col>
          <xdr:colOff>723900</xdr:colOff>
          <xdr:row>15</xdr:row>
          <xdr:rowOff>241300</xdr:rowOff>
        </xdr:to>
        <xdr:sp macro="" textlink="">
          <xdr:nvSpPr>
            <xdr:cNvPr id="50192" name="Drop Down 16" hidden="1">
              <a:extLst>
                <a:ext uri="{63B3BB69-23CF-44E3-9099-C40C66FF867C}">
                  <a14:compatExt spid="_x0000_s50192"/>
                </a:ext>
                <a:ext uri="{FF2B5EF4-FFF2-40B4-BE49-F238E27FC236}">
                  <a16:creationId xmlns:a16="http://schemas.microsoft.com/office/drawing/2014/main" id="{00000000-0008-0000-0000-00001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38100</xdr:rowOff>
        </xdr:from>
        <xdr:to>
          <xdr:col>4</xdr:col>
          <xdr:colOff>723900</xdr:colOff>
          <xdr:row>16</xdr:row>
          <xdr:rowOff>241300</xdr:rowOff>
        </xdr:to>
        <xdr:sp macro="" textlink="">
          <xdr:nvSpPr>
            <xdr:cNvPr id="50193" name="Drop Down 17" hidden="1">
              <a:extLst>
                <a:ext uri="{63B3BB69-23CF-44E3-9099-C40C66FF867C}">
                  <a14:compatExt spid="_x0000_s50193"/>
                </a:ext>
                <a:ext uri="{FF2B5EF4-FFF2-40B4-BE49-F238E27FC236}">
                  <a16:creationId xmlns:a16="http://schemas.microsoft.com/office/drawing/2014/main" id="{00000000-0008-0000-0000-00001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38100</xdr:rowOff>
        </xdr:from>
        <xdr:to>
          <xdr:col>6</xdr:col>
          <xdr:colOff>723900</xdr:colOff>
          <xdr:row>16</xdr:row>
          <xdr:rowOff>241300</xdr:rowOff>
        </xdr:to>
        <xdr:sp macro="" textlink="">
          <xdr:nvSpPr>
            <xdr:cNvPr id="50194" name="Drop Down 18" hidden="1">
              <a:extLst>
                <a:ext uri="{63B3BB69-23CF-44E3-9099-C40C66FF867C}">
                  <a14:compatExt spid="_x0000_s50194"/>
                </a:ext>
                <a:ext uri="{FF2B5EF4-FFF2-40B4-BE49-F238E27FC236}">
                  <a16:creationId xmlns:a16="http://schemas.microsoft.com/office/drawing/2014/main" id="{00000000-0008-0000-0000-00001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38100</xdr:rowOff>
        </xdr:from>
        <xdr:to>
          <xdr:col>8</xdr:col>
          <xdr:colOff>723900</xdr:colOff>
          <xdr:row>16</xdr:row>
          <xdr:rowOff>241300</xdr:rowOff>
        </xdr:to>
        <xdr:sp macro="" textlink="">
          <xdr:nvSpPr>
            <xdr:cNvPr id="50195" name="Drop Down 19" hidden="1">
              <a:extLst>
                <a:ext uri="{63B3BB69-23CF-44E3-9099-C40C66FF867C}">
                  <a14:compatExt spid="_x0000_s50195"/>
                </a:ext>
                <a:ext uri="{FF2B5EF4-FFF2-40B4-BE49-F238E27FC236}">
                  <a16:creationId xmlns:a16="http://schemas.microsoft.com/office/drawing/2014/main" id="{00000000-0008-0000-0000-00001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38100</xdr:rowOff>
        </xdr:from>
        <xdr:to>
          <xdr:col>10</xdr:col>
          <xdr:colOff>723900</xdr:colOff>
          <xdr:row>16</xdr:row>
          <xdr:rowOff>241300</xdr:rowOff>
        </xdr:to>
        <xdr:sp macro="" textlink="">
          <xdr:nvSpPr>
            <xdr:cNvPr id="50196" name="Drop Down 20" hidden="1">
              <a:extLst>
                <a:ext uri="{63B3BB69-23CF-44E3-9099-C40C66FF867C}">
                  <a14:compatExt spid="_x0000_s50196"/>
                </a:ext>
                <a:ext uri="{FF2B5EF4-FFF2-40B4-BE49-F238E27FC236}">
                  <a16:creationId xmlns:a16="http://schemas.microsoft.com/office/drawing/2014/main" id="{00000000-0008-0000-0000-00001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38100</xdr:rowOff>
        </xdr:from>
        <xdr:to>
          <xdr:col>12</xdr:col>
          <xdr:colOff>723900</xdr:colOff>
          <xdr:row>16</xdr:row>
          <xdr:rowOff>241300</xdr:rowOff>
        </xdr:to>
        <xdr:sp macro="" textlink="">
          <xdr:nvSpPr>
            <xdr:cNvPr id="50197" name="Drop Down 21" hidden="1">
              <a:extLst>
                <a:ext uri="{63B3BB69-23CF-44E3-9099-C40C66FF867C}">
                  <a14:compatExt spid="_x0000_s50197"/>
                </a:ext>
                <a:ext uri="{FF2B5EF4-FFF2-40B4-BE49-F238E27FC236}">
                  <a16:creationId xmlns:a16="http://schemas.microsoft.com/office/drawing/2014/main" id="{00000000-0008-0000-0000-00001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38100</xdr:rowOff>
        </xdr:from>
        <xdr:to>
          <xdr:col>14</xdr:col>
          <xdr:colOff>723900</xdr:colOff>
          <xdr:row>16</xdr:row>
          <xdr:rowOff>241300</xdr:rowOff>
        </xdr:to>
        <xdr:sp macro="" textlink="">
          <xdr:nvSpPr>
            <xdr:cNvPr id="50198" name="Drop Down 22" hidden="1">
              <a:extLst>
                <a:ext uri="{63B3BB69-23CF-44E3-9099-C40C66FF867C}">
                  <a14:compatExt spid="_x0000_s50198"/>
                </a:ext>
                <a:ext uri="{FF2B5EF4-FFF2-40B4-BE49-F238E27FC236}">
                  <a16:creationId xmlns:a16="http://schemas.microsoft.com/office/drawing/2014/main" id="{00000000-0008-0000-0000-00001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38100</xdr:rowOff>
        </xdr:from>
        <xdr:to>
          <xdr:col>16</xdr:col>
          <xdr:colOff>723900</xdr:colOff>
          <xdr:row>16</xdr:row>
          <xdr:rowOff>241300</xdr:rowOff>
        </xdr:to>
        <xdr:sp macro="" textlink="">
          <xdr:nvSpPr>
            <xdr:cNvPr id="50199" name="Drop Down 23" hidden="1">
              <a:extLst>
                <a:ext uri="{63B3BB69-23CF-44E3-9099-C40C66FF867C}">
                  <a14:compatExt spid="_x0000_s50199"/>
                </a:ext>
                <a:ext uri="{FF2B5EF4-FFF2-40B4-BE49-F238E27FC236}">
                  <a16:creationId xmlns:a16="http://schemas.microsoft.com/office/drawing/2014/main" id="{00000000-0008-0000-0000-00001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38100</xdr:rowOff>
        </xdr:from>
        <xdr:to>
          <xdr:col>18</xdr:col>
          <xdr:colOff>723900</xdr:colOff>
          <xdr:row>16</xdr:row>
          <xdr:rowOff>241300</xdr:rowOff>
        </xdr:to>
        <xdr:sp macro="" textlink="">
          <xdr:nvSpPr>
            <xdr:cNvPr id="50200" name="Drop Down 24" hidden="1">
              <a:extLst>
                <a:ext uri="{63B3BB69-23CF-44E3-9099-C40C66FF867C}">
                  <a14:compatExt spid="_x0000_s50200"/>
                </a:ext>
                <a:ext uri="{FF2B5EF4-FFF2-40B4-BE49-F238E27FC236}">
                  <a16:creationId xmlns:a16="http://schemas.microsoft.com/office/drawing/2014/main" id="{00000000-0008-0000-0000-00001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38100</xdr:rowOff>
        </xdr:from>
        <xdr:to>
          <xdr:col>4</xdr:col>
          <xdr:colOff>723900</xdr:colOff>
          <xdr:row>19</xdr:row>
          <xdr:rowOff>241300</xdr:rowOff>
        </xdr:to>
        <xdr:sp macro="" textlink="">
          <xdr:nvSpPr>
            <xdr:cNvPr id="50201" name="Drop Down 25" hidden="1">
              <a:extLst>
                <a:ext uri="{63B3BB69-23CF-44E3-9099-C40C66FF867C}">
                  <a14:compatExt spid="_x0000_s50201"/>
                </a:ext>
                <a:ext uri="{FF2B5EF4-FFF2-40B4-BE49-F238E27FC236}">
                  <a16:creationId xmlns:a16="http://schemas.microsoft.com/office/drawing/2014/main" id="{00000000-0008-0000-0000-00001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38100</xdr:rowOff>
        </xdr:from>
        <xdr:to>
          <xdr:col>6</xdr:col>
          <xdr:colOff>723900</xdr:colOff>
          <xdr:row>19</xdr:row>
          <xdr:rowOff>241300</xdr:rowOff>
        </xdr:to>
        <xdr:sp macro="" textlink="">
          <xdr:nvSpPr>
            <xdr:cNvPr id="50202" name="Drop Down 26" hidden="1">
              <a:extLst>
                <a:ext uri="{63B3BB69-23CF-44E3-9099-C40C66FF867C}">
                  <a14:compatExt spid="_x0000_s50202"/>
                </a:ext>
                <a:ext uri="{FF2B5EF4-FFF2-40B4-BE49-F238E27FC236}">
                  <a16:creationId xmlns:a16="http://schemas.microsoft.com/office/drawing/2014/main" id="{00000000-0008-0000-0000-00001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38100</xdr:rowOff>
        </xdr:from>
        <xdr:to>
          <xdr:col>8</xdr:col>
          <xdr:colOff>723900</xdr:colOff>
          <xdr:row>19</xdr:row>
          <xdr:rowOff>241300</xdr:rowOff>
        </xdr:to>
        <xdr:sp macro="" textlink="">
          <xdr:nvSpPr>
            <xdr:cNvPr id="50203" name="Drop Down 27" hidden="1">
              <a:extLst>
                <a:ext uri="{63B3BB69-23CF-44E3-9099-C40C66FF867C}">
                  <a14:compatExt spid="_x0000_s50203"/>
                </a:ext>
                <a:ext uri="{FF2B5EF4-FFF2-40B4-BE49-F238E27FC236}">
                  <a16:creationId xmlns:a16="http://schemas.microsoft.com/office/drawing/2014/main" id="{00000000-0008-0000-0000-00001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38100</xdr:rowOff>
        </xdr:from>
        <xdr:to>
          <xdr:col>10</xdr:col>
          <xdr:colOff>723900</xdr:colOff>
          <xdr:row>19</xdr:row>
          <xdr:rowOff>241300</xdr:rowOff>
        </xdr:to>
        <xdr:sp macro="" textlink="">
          <xdr:nvSpPr>
            <xdr:cNvPr id="50204" name="Drop Down 28" hidden="1">
              <a:extLst>
                <a:ext uri="{63B3BB69-23CF-44E3-9099-C40C66FF867C}">
                  <a14:compatExt spid="_x0000_s50204"/>
                </a:ext>
                <a:ext uri="{FF2B5EF4-FFF2-40B4-BE49-F238E27FC236}">
                  <a16:creationId xmlns:a16="http://schemas.microsoft.com/office/drawing/2014/main" id="{00000000-0008-0000-0000-00001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38100</xdr:rowOff>
        </xdr:from>
        <xdr:to>
          <xdr:col>12</xdr:col>
          <xdr:colOff>723900</xdr:colOff>
          <xdr:row>19</xdr:row>
          <xdr:rowOff>241300</xdr:rowOff>
        </xdr:to>
        <xdr:sp macro="" textlink="">
          <xdr:nvSpPr>
            <xdr:cNvPr id="50205" name="Drop Down 29" hidden="1">
              <a:extLst>
                <a:ext uri="{63B3BB69-23CF-44E3-9099-C40C66FF867C}">
                  <a14:compatExt spid="_x0000_s50205"/>
                </a:ext>
                <a:ext uri="{FF2B5EF4-FFF2-40B4-BE49-F238E27FC236}">
                  <a16:creationId xmlns:a16="http://schemas.microsoft.com/office/drawing/2014/main" id="{00000000-0008-0000-0000-00001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38100</xdr:rowOff>
        </xdr:from>
        <xdr:to>
          <xdr:col>14</xdr:col>
          <xdr:colOff>723900</xdr:colOff>
          <xdr:row>19</xdr:row>
          <xdr:rowOff>241300</xdr:rowOff>
        </xdr:to>
        <xdr:sp macro="" textlink="">
          <xdr:nvSpPr>
            <xdr:cNvPr id="50206" name="Drop Down 30" hidden="1">
              <a:extLst>
                <a:ext uri="{63B3BB69-23CF-44E3-9099-C40C66FF867C}">
                  <a14:compatExt spid="_x0000_s50206"/>
                </a:ext>
                <a:ext uri="{FF2B5EF4-FFF2-40B4-BE49-F238E27FC236}">
                  <a16:creationId xmlns:a16="http://schemas.microsoft.com/office/drawing/2014/main" id="{00000000-0008-0000-0000-00001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38100</xdr:rowOff>
        </xdr:from>
        <xdr:to>
          <xdr:col>16</xdr:col>
          <xdr:colOff>723900</xdr:colOff>
          <xdr:row>19</xdr:row>
          <xdr:rowOff>241300</xdr:rowOff>
        </xdr:to>
        <xdr:sp macro="" textlink="">
          <xdr:nvSpPr>
            <xdr:cNvPr id="50207" name="Drop Down 31" hidden="1">
              <a:extLst>
                <a:ext uri="{63B3BB69-23CF-44E3-9099-C40C66FF867C}">
                  <a14:compatExt spid="_x0000_s50207"/>
                </a:ext>
                <a:ext uri="{FF2B5EF4-FFF2-40B4-BE49-F238E27FC236}">
                  <a16:creationId xmlns:a16="http://schemas.microsoft.com/office/drawing/2014/main" id="{00000000-0008-0000-0000-00001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38100</xdr:rowOff>
        </xdr:from>
        <xdr:to>
          <xdr:col>18</xdr:col>
          <xdr:colOff>723900</xdr:colOff>
          <xdr:row>19</xdr:row>
          <xdr:rowOff>241300</xdr:rowOff>
        </xdr:to>
        <xdr:sp macro="" textlink="">
          <xdr:nvSpPr>
            <xdr:cNvPr id="50208" name="Drop Down 32" hidden="1">
              <a:extLst>
                <a:ext uri="{63B3BB69-23CF-44E3-9099-C40C66FF867C}">
                  <a14:compatExt spid="_x0000_s50208"/>
                </a:ext>
                <a:ext uri="{FF2B5EF4-FFF2-40B4-BE49-F238E27FC236}">
                  <a16:creationId xmlns:a16="http://schemas.microsoft.com/office/drawing/2014/main" id="{00000000-0008-0000-0000-00002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38100</xdr:rowOff>
        </xdr:from>
        <xdr:to>
          <xdr:col>4</xdr:col>
          <xdr:colOff>723900</xdr:colOff>
          <xdr:row>20</xdr:row>
          <xdr:rowOff>241300</xdr:rowOff>
        </xdr:to>
        <xdr:sp macro="" textlink="">
          <xdr:nvSpPr>
            <xdr:cNvPr id="50209" name="Drop Down 33" hidden="1">
              <a:extLst>
                <a:ext uri="{63B3BB69-23CF-44E3-9099-C40C66FF867C}">
                  <a14:compatExt spid="_x0000_s50209"/>
                </a:ext>
                <a:ext uri="{FF2B5EF4-FFF2-40B4-BE49-F238E27FC236}">
                  <a16:creationId xmlns:a16="http://schemas.microsoft.com/office/drawing/2014/main" id="{00000000-0008-0000-0000-00002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38100</xdr:rowOff>
        </xdr:from>
        <xdr:to>
          <xdr:col>6</xdr:col>
          <xdr:colOff>723900</xdr:colOff>
          <xdr:row>20</xdr:row>
          <xdr:rowOff>241300</xdr:rowOff>
        </xdr:to>
        <xdr:sp macro="" textlink="">
          <xdr:nvSpPr>
            <xdr:cNvPr id="50210" name="Drop Down 34" hidden="1">
              <a:extLst>
                <a:ext uri="{63B3BB69-23CF-44E3-9099-C40C66FF867C}">
                  <a14:compatExt spid="_x0000_s50210"/>
                </a:ext>
                <a:ext uri="{FF2B5EF4-FFF2-40B4-BE49-F238E27FC236}">
                  <a16:creationId xmlns:a16="http://schemas.microsoft.com/office/drawing/2014/main" id="{00000000-0008-0000-0000-00002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723900</xdr:colOff>
          <xdr:row>20</xdr:row>
          <xdr:rowOff>241300</xdr:rowOff>
        </xdr:to>
        <xdr:sp macro="" textlink="">
          <xdr:nvSpPr>
            <xdr:cNvPr id="50211" name="Drop Down 35" hidden="1">
              <a:extLst>
                <a:ext uri="{63B3BB69-23CF-44E3-9099-C40C66FF867C}">
                  <a14:compatExt spid="_x0000_s50211"/>
                </a:ext>
                <a:ext uri="{FF2B5EF4-FFF2-40B4-BE49-F238E27FC236}">
                  <a16:creationId xmlns:a16="http://schemas.microsoft.com/office/drawing/2014/main" id="{00000000-0008-0000-0000-00002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38100</xdr:rowOff>
        </xdr:from>
        <xdr:to>
          <xdr:col>10</xdr:col>
          <xdr:colOff>723900</xdr:colOff>
          <xdr:row>20</xdr:row>
          <xdr:rowOff>241300</xdr:rowOff>
        </xdr:to>
        <xdr:sp macro="" textlink="">
          <xdr:nvSpPr>
            <xdr:cNvPr id="50212" name="Drop Down 36" hidden="1">
              <a:extLst>
                <a:ext uri="{63B3BB69-23CF-44E3-9099-C40C66FF867C}">
                  <a14:compatExt spid="_x0000_s50212"/>
                </a:ext>
                <a:ext uri="{FF2B5EF4-FFF2-40B4-BE49-F238E27FC236}">
                  <a16:creationId xmlns:a16="http://schemas.microsoft.com/office/drawing/2014/main" id="{00000000-0008-0000-0000-00002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38100</xdr:rowOff>
        </xdr:from>
        <xdr:to>
          <xdr:col>12</xdr:col>
          <xdr:colOff>723900</xdr:colOff>
          <xdr:row>20</xdr:row>
          <xdr:rowOff>241300</xdr:rowOff>
        </xdr:to>
        <xdr:sp macro="" textlink="">
          <xdr:nvSpPr>
            <xdr:cNvPr id="50213" name="Drop Down 37" hidden="1">
              <a:extLst>
                <a:ext uri="{63B3BB69-23CF-44E3-9099-C40C66FF867C}">
                  <a14:compatExt spid="_x0000_s50213"/>
                </a:ext>
                <a:ext uri="{FF2B5EF4-FFF2-40B4-BE49-F238E27FC236}">
                  <a16:creationId xmlns:a16="http://schemas.microsoft.com/office/drawing/2014/main" id="{00000000-0008-0000-0000-00002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38100</xdr:rowOff>
        </xdr:from>
        <xdr:to>
          <xdr:col>14</xdr:col>
          <xdr:colOff>723900</xdr:colOff>
          <xdr:row>20</xdr:row>
          <xdr:rowOff>241300</xdr:rowOff>
        </xdr:to>
        <xdr:sp macro="" textlink="">
          <xdr:nvSpPr>
            <xdr:cNvPr id="50214" name="Drop Down 38" hidden="1">
              <a:extLst>
                <a:ext uri="{63B3BB69-23CF-44E3-9099-C40C66FF867C}">
                  <a14:compatExt spid="_x0000_s50214"/>
                </a:ext>
                <a:ext uri="{FF2B5EF4-FFF2-40B4-BE49-F238E27FC236}">
                  <a16:creationId xmlns:a16="http://schemas.microsoft.com/office/drawing/2014/main" id="{00000000-0008-0000-0000-00002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38100</xdr:rowOff>
        </xdr:from>
        <xdr:to>
          <xdr:col>16</xdr:col>
          <xdr:colOff>723900</xdr:colOff>
          <xdr:row>20</xdr:row>
          <xdr:rowOff>241300</xdr:rowOff>
        </xdr:to>
        <xdr:sp macro="" textlink="">
          <xdr:nvSpPr>
            <xdr:cNvPr id="50215" name="Drop Down 39" hidden="1">
              <a:extLst>
                <a:ext uri="{63B3BB69-23CF-44E3-9099-C40C66FF867C}">
                  <a14:compatExt spid="_x0000_s50215"/>
                </a:ext>
                <a:ext uri="{FF2B5EF4-FFF2-40B4-BE49-F238E27FC236}">
                  <a16:creationId xmlns:a16="http://schemas.microsoft.com/office/drawing/2014/main" id="{00000000-0008-0000-0000-00002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38100</xdr:rowOff>
        </xdr:from>
        <xdr:to>
          <xdr:col>18</xdr:col>
          <xdr:colOff>723900</xdr:colOff>
          <xdr:row>20</xdr:row>
          <xdr:rowOff>241300</xdr:rowOff>
        </xdr:to>
        <xdr:sp macro="" textlink="">
          <xdr:nvSpPr>
            <xdr:cNvPr id="50216" name="Drop Down 40" hidden="1">
              <a:extLst>
                <a:ext uri="{63B3BB69-23CF-44E3-9099-C40C66FF867C}">
                  <a14:compatExt spid="_x0000_s50216"/>
                </a:ext>
                <a:ext uri="{FF2B5EF4-FFF2-40B4-BE49-F238E27FC236}">
                  <a16:creationId xmlns:a16="http://schemas.microsoft.com/office/drawing/2014/main" id="{00000000-0008-0000-0000-00002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38100</xdr:rowOff>
        </xdr:from>
        <xdr:to>
          <xdr:col>4</xdr:col>
          <xdr:colOff>723900</xdr:colOff>
          <xdr:row>21</xdr:row>
          <xdr:rowOff>241300</xdr:rowOff>
        </xdr:to>
        <xdr:sp macro="" textlink="">
          <xdr:nvSpPr>
            <xdr:cNvPr id="50217" name="Drop Down 41" hidden="1">
              <a:extLst>
                <a:ext uri="{63B3BB69-23CF-44E3-9099-C40C66FF867C}">
                  <a14:compatExt spid="_x0000_s50217"/>
                </a:ext>
                <a:ext uri="{FF2B5EF4-FFF2-40B4-BE49-F238E27FC236}">
                  <a16:creationId xmlns:a16="http://schemas.microsoft.com/office/drawing/2014/main" id="{00000000-0008-0000-0000-00002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38100</xdr:rowOff>
        </xdr:from>
        <xdr:to>
          <xdr:col>6</xdr:col>
          <xdr:colOff>723900</xdr:colOff>
          <xdr:row>21</xdr:row>
          <xdr:rowOff>241300</xdr:rowOff>
        </xdr:to>
        <xdr:sp macro="" textlink="">
          <xdr:nvSpPr>
            <xdr:cNvPr id="50218" name="Drop Down 42" hidden="1">
              <a:extLst>
                <a:ext uri="{63B3BB69-23CF-44E3-9099-C40C66FF867C}">
                  <a14:compatExt spid="_x0000_s50218"/>
                </a:ext>
                <a:ext uri="{FF2B5EF4-FFF2-40B4-BE49-F238E27FC236}">
                  <a16:creationId xmlns:a16="http://schemas.microsoft.com/office/drawing/2014/main" id="{00000000-0008-0000-0000-00002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38100</xdr:rowOff>
        </xdr:from>
        <xdr:to>
          <xdr:col>8</xdr:col>
          <xdr:colOff>723900</xdr:colOff>
          <xdr:row>21</xdr:row>
          <xdr:rowOff>241300</xdr:rowOff>
        </xdr:to>
        <xdr:sp macro="" textlink="">
          <xdr:nvSpPr>
            <xdr:cNvPr id="50219" name="Drop Down 43" hidden="1">
              <a:extLst>
                <a:ext uri="{63B3BB69-23CF-44E3-9099-C40C66FF867C}">
                  <a14:compatExt spid="_x0000_s50219"/>
                </a:ext>
                <a:ext uri="{FF2B5EF4-FFF2-40B4-BE49-F238E27FC236}">
                  <a16:creationId xmlns:a16="http://schemas.microsoft.com/office/drawing/2014/main" id="{00000000-0008-0000-0000-00002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38100</xdr:rowOff>
        </xdr:from>
        <xdr:to>
          <xdr:col>10</xdr:col>
          <xdr:colOff>723900</xdr:colOff>
          <xdr:row>21</xdr:row>
          <xdr:rowOff>241300</xdr:rowOff>
        </xdr:to>
        <xdr:sp macro="" textlink="">
          <xdr:nvSpPr>
            <xdr:cNvPr id="50220" name="Drop Down 44" hidden="1">
              <a:extLst>
                <a:ext uri="{63B3BB69-23CF-44E3-9099-C40C66FF867C}">
                  <a14:compatExt spid="_x0000_s50220"/>
                </a:ext>
                <a:ext uri="{FF2B5EF4-FFF2-40B4-BE49-F238E27FC236}">
                  <a16:creationId xmlns:a16="http://schemas.microsoft.com/office/drawing/2014/main" id="{00000000-0008-0000-0000-00002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38100</xdr:rowOff>
        </xdr:from>
        <xdr:to>
          <xdr:col>12</xdr:col>
          <xdr:colOff>723900</xdr:colOff>
          <xdr:row>21</xdr:row>
          <xdr:rowOff>241300</xdr:rowOff>
        </xdr:to>
        <xdr:sp macro="" textlink="">
          <xdr:nvSpPr>
            <xdr:cNvPr id="50221" name="Drop Down 45" hidden="1">
              <a:extLst>
                <a:ext uri="{63B3BB69-23CF-44E3-9099-C40C66FF867C}">
                  <a14:compatExt spid="_x0000_s50221"/>
                </a:ext>
                <a:ext uri="{FF2B5EF4-FFF2-40B4-BE49-F238E27FC236}">
                  <a16:creationId xmlns:a16="http://schemas.microsoft.com/office/drawing/2014/main" id="{00000000-0008-0000-0000-00002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38100</xdr:rowOff>
        </xdr:from>
        <xdr:to>
          <xdr:col>14</xdr:col>
          <xdr:colOff>723900</xdr:colOff>
          <xdr:row>21</xdr:row>
          <xdr:rowOff>241300</xdr:rowOff>
        </xdr:to>
        <xdr:sp macro="" textlink="">
          <xdr:nvSpPr>
            <xdr:cNvPr id="50222" name="Drop Down 46" hidden="1">
              <a:extLst>
                <a:ext uri="{63B3BB69-23CF-44E3-9099-C40C66FF867C}">
                  <a14:compatExt spid="_x0000_s50222"/>
                </a:ext>
                <a:ext uri="{FF2B5EF4-FFF2-40B4-BE49-F238E27FC236}">
                  <a16:creationId xmlns:a16="http://schemas.microsoft.com/office/drawing/2014/main" id="{00000000-0008-0000-0000-00002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38100</xdr:rowOff>
        </xdr:from>
        <xdr:to>
          <xdr:col>16</xdr:col>
          <xdr:colOff>723900</xdr:colOff>
          <xdr:row>21</xdr:row>
          <xdr:rowOff>241300</xdr:rowOff>
        </xdr:to>
        <xdr:sp macro="" textlink="">
          <xdr:nvSpPr>
            <xdr:cNvPr id="50223" name="Drop Down 47" hidden="1">
              <a:extLst>
                <a:ext uri="{63B3BB69-23CF-44E3-9099-C40C66FF867C}">
                  <a14:compatExt spid="_x0000_s50223"/>
                </a:ext>
                <a:ext uri="{FF2B5EF4-FFF2-40B4-BE49-F238E27FC236}">
                  <a16:creationId xmlns:a16="http://schemas.microsoft.com/office/drawing/2014/main" id="{00000000-0008-0000-0000-00002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38100</xdr:rowOff>
        </xdr:from>
        <xdr:to>
          <xdr:col>18</xdr:col>
          <xdr:colOff>723900</xdr:colOff>
          <xdr:row>21</xdr:row>
          <xdr:rowOff>241300</xdr:rowOff>
        </xdr:to>
        <xdr:sp macro="" textlink="">
          <xdr:nvSpPr>
            <xdr:cNvPr id="50224" name="Drop Down 48" hidden="1">
              <a:extLst>
                <a:ext uri="{63B3BB69-23CF-44E3-9099-C40C66FF867C}">
                  <a14:compatExt spid="_x0000_s50224"/>
                </a:ext>
                <a:ext uri="{FF2B5EF4-FFF2-40B4-BE49-F238E27FC236}">
                  <a16:creationId xmlns:a16="http://schemas.microsoft.com/office/drawing/2014/main" id="{00000000-0008-0000-0000-00003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38100</xdr:rowOff>
        </xdr:from>
        <xdr:to>
          <xdr:col>4</xdr:col>
          <xdr:colOff>723900</xdr:colOff>
          <xdr:row>25</xdr:row>
          <xdr:rowOff>241300</xdr:rowOff>
        </xdr:to>
        <xdr:sp macro="" textlink="">
          <xdr:nvSpPr>
            <xdr:cNvPr id="50225" name="Drop Down 49" hidden="1">
              <a:extLst>
                <a:ext uri="{63B3BB69-23CF-44E3-9099-C40C66FF867C}">
                  <a14:compatExt spid="_x0000_s50225"/>
                </a:ext>
                <a:ext uri="{FF2B5EF4-FFF2-40B4-BE49-F238E27FC236}">
                  <a16:creationId xmlns:a16="http://schemas.microsoft.com/office/drawing/2014/main" id="{00000000-0008-0000-0000-00003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25</xdr:row>
          <xdr:rowOff>38100</xdr:rowOff>
        </xdr:from>
        <xdr:to>
          <xdr:col>6</xdr:col>
          <xdr:colOff>711200</xdr:colOff>
          <xdr:row>25</xdr:row>
          <xdr:rowOff>241300</xdr:rowOff>
        </xdr:to>
        <xdr:sp macro="" textlink="">
          <xdr:nvSpPr>
            <xdr:cNvPr id="50226" name="Drop Down 50" hidden="1">
              <a:extLst>
                <a:ext uri="{63B3BB69-23CF-44E3-9099-C40C66FF867C}">
                  <a14:compatExt spid="_x0000_s50226"/>
                </a:ext>
                <a:ext uri="{FF2B5EF4-FFF2-40B4-BE49-F238E27FC236}">
                  <a16:creationId xmlns:a16="http://schemas.microsoft.com/office/drawing/2014/main" id="{00000000-0008-0000-0000-00003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38100</xdr:rowOff>
        </xdr:from>
        <xdr:to>
          <xdr:col>8</xdr:col>
          <xdr:colOff>723900</xdr:colOff>
          <xdr:row>25</xdr:row>
          <xdr:rowOff>241300</xdr:rowOff>
        </xdr:to>
        <xdr:sp macro="" textlink="">
          <xdr:nvSpPr>
            <xdr:cNvPr id="50227" name="Drop Down 51" hidden="1">
              <a:extLst>
                <a:ext uri="{63B3BB69-23CF-44E3-9099-C40C66FF867C}">
                  <a14:compatExt spid="_x0000_s50227"/>
                </a:ext>
                <a:ext uri="{FF2B5EF4-FFF2-40B4-BE49-F238E27FC236}">
                  <a16:creationId xmlns:a16="http://schemas.microsoft.com/office/drawing/2014/main" id="{00000000-0008-0000-0000-00003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38100</xdr:rowOff>
        </xdr:from>
        <xdr:to>
          <xdr:col>10</xdr:col>
          <xdr:colOff>723900</xdr:colOff>
          <xdr:row>25</xdr:row>
          <xdr:rowOff>241300</xdr:rowOff>
        </xdr:to>
        <xdr:sp macro="" textlink="">
          <xdr:nvSpPr>
            <xdr:cNvPr id="50228" name="Drop Down 52" hidden="1">
              <a:extLst>
                <a:ext uri="{63B3BB69-23CF-44E3-9099-C40C66FF867C}">
                  <a14:compatExt spid="_x0000_s50228"/>
                </a:ext>
                <a:ext uri="{FF2B5EF4-FFF2-40B4-BE49-F238E27FC236}">
                  <a16:creationId xmlns:a16="http://schemas.microsoft.com/office/drawing/2014/main" id="{00000000-0008-0000-0000-00003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38100</xdr:rowOff>
        </xdr:from>
        <xdr:to>
          <xdr:col>12</xdr:col>
          <xdr:colOff>723900</xdr:colOff>
          <xdr:row>25</xdr:row>
          <xdr:rowOff>241300</xdr:rowOff>
        </xdr:to>
        <xdr:sp macro="" textlink="">
          <xdr:nvSpPr>
            <xdr:cNvPr id="50229" name="Drop Down 53" hidden="1">
              <a:extLst>
                <a:ext uri="{63B3BB69-23CF-44E3-9099-C40C66FF867C}">
                  <a14:compatExt spid="_x0000_s50229"/>
                </a:ext>
                <a:ext uri="{FF2B5EF4-FFF2-40B4-BE49-F238E27FC236}">
                  <a16:creationId xmlns:a16="http://schemas.microsoft.com/office/drawing/2014/main" id="{00000000-0008-0000-0000-00003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38100</xdr:rowOff>
        </xdr:from>
        <xdr:to>
          <xdr:col>14</xdr:col>
          <xdr:colOff>723900</xdr:colOff>
          <xdr:row>25</xdr:row>
          <xdr:rowOff>241300</xdr:rowOff>
        </xdr:to>
        <xdr:sp macro="" textlink="">
          <xdr:nvSpPr>
            <xdr:cNvPr id="50230" name="Drop Down 54" hidden="1">
              <a:extLst>
                <a:ext uri="{63B3BB69-23CF-44E3-9099-C40C66FF867C}">
                  <a14:compatExt spid="_x0000_s50230"/>
                </a:ext>
                <a:ext uri="{FF2B5EF4-FFF2-40B4-BE49-F238E27FC236}">
                  <a16:creationId xmlns:a16="http://schemas.microsoft.com/office/drawing/2014/main" id="{00000000-0008-0000-0000-00003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38100</xdr:rowOff>
        </xdr:from>
        <xdr:to>
          <xdr:col>16</xdr:col>
          <xdr:colOff>723900</xdr:colOff>
          <xdr:row>25</xdr:row>
          <xdr:rowOff>241300</xdr:rowOff>
        </xdr:to>
        <xdr:sp macro="" textlink="">
          <xdr:nvSpPr>
            <xdr:cNvPr id="50231" name="Drop Down 55" hidden="1">
              <a:extLst>
                <a:ext uri="{63B3BB69-23CF-44E3-9099-C40C66FF867C}">
                  <a14:compatExt spid="_x0000_s50231"/>
                </a:ext>
                <a:ext uri="{FF2B5EF4-FFF2-40B4-BE49-F238E27FC236}">
                  <a16:creationId xmlns:a16="http://schemas.microsoft.com/office/drawing/2014/main" id="{00000000-0008-0000-0000-00003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38100</xdr:rowOff>
        </xdr:from>
        <xdr:to>
          <xdr:col>18</xdr:col>
          <xdr:colOff>723900</xdr:colOff>
          <xdr:row>25</xdr:row>
          <xdr:rowOff>241300</xdr:rowOff>
        </xdr:to>
        <xdr:sp macro="" textlink="">
          <xdr:nvSpPr>
            <xdr:cNvPr id="50232" name="Drop Down 56" hidden="1">
              <a:extLst>
                <a:ext uri="{63B3BB69-23CF-44E3-9099-C40C66FF867C}">
                  <a14:compatExt spid="_x0000_s50232"/>
                </a:ext>
                <a:ext uri="{FF2B5EF4-FFF2-40B4-BE49-F238E27FC236}">
                  <a16:creationId xmlns:a16="http://schemas.microsoft.com/office/drawing/2014/main" id="{00000000-0008-0000-0000-00003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38100</xdr:rowOff>
        </xdr:from>
        <xdr:to>
          <xdr:col>4</xdr:col>
          <xdr:colOff>723900</xdr:colOff>
          <xdr:row>26</xdr:row>
          <xdr:rowOff>241300</xdr:rowOff>
        </xdr:to>
        <xdr:sp macro="" textlink="">
          <xdr:nvSpPr>
            <xdr:cNvPr id="50233" name="Drop Down 57" hidden="1">
              <a:extLst>
                <a:ext uri="{63B3BB69-23CF-44E3-9099-C40C66FF867C}">
                  <a14:compatExt spid="_x0000_s50233"/>
                </a:ext>
                <a:ext uri="{FF2B5EF4-FFF2-40B4-BE49-F238E27FC236}">
                  <a16:creationId xmlns:a16="http://schemas.microsoft.com/office/drawing/2014/main" id="{00000000-0008-0000-0000-00003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38100</xdr:rowOff>
        </xdr:from>
        <xdr:to>
          <xdr:col>6</xdr:col>
          <xdr:colOff>723900</xdr:colOff>
          <xdr:row>26</xdr:row>
          <xdr:rowOff>241300</xdr:rowOff>
        </xdr:to>
        <xdr:sp macro="" textlink="">
          <xdr:nvSpPr>
            <xdr:cNvPr id="50234" name="Drop Down 58" hidden="1">
              <a:extLst>
                <a:ext uri="{63B3BB69-23CF-44E3-9099-C40C66FF867C}">
                  <a14:compatExt spid="_x0000_s50234"/>
                </a:ext>
                <a:ext uri="{FF2B5EF4-FFF2-40B4-BE49-F238E27FC236}">
                  <a16:creationId xmlns:a16="http://schemas.microsoft.com/office/drawing/2014/main" id="{00000000-0008-0000-0000-00003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38100</xdr:rowOff>
        </xdr:from>
        <xdr:to>
          <xdr:col>8</xdr:col>
          <xdr:colOff>723900</xdr:colOff>
          <xdr:row>26</xdr:row>
          <xdr:rowOff>241300</xdr:rowOff>
        </xdr:to>
        <xdr:sp macro="" textlink="">
          <xdr:nvSpPr>
            <xdr:cNvPr id="50235" name="Drop Down 59" hidden="1">
              <a:extLst>
                <a:ext uri="{63B3BB69-23CF-44E3-9099-C40C66FF867C}">
                  <a14:compatExt spid="_x0000_s50235"/>
                </a:ext>
                <a:ext uri="{FF2B5EF4-FFF2-40B4-BE49-F238E27FC236}">
                  <a16:creationId xmlns:a16="http://schemas.microsoft.com/office/drawing/2014/main" id="{00000000-0008-0000-0000-00003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38100</xdr:rowOff>
        </xdr:from>
        <xdr:to>
          <xdr:col>10</xdr:col>
          <xdr:colOff>723900</xdr:colOff>
          <xdr:row>26</xdr:row>
          <xdr:rowOff>241300</xdr:rowOff>
        </xdr:to>
        <xdr:sp macro="" textlink="">
          <xdr:nvSpPr>
            <xdr:cNvPr id="50236" name="Drop Down 60" hidden="1">
              <a:extLst>
                <a:ext uri="{63B3BB69-23CF-44E3-9099-C40C66FF867C}">
                  <a14:compatExt spid="_x0000_s50236"/>
                </a:ext>
                <a:ext uri="{FF2B5EF4-FFF2-40B4-BE49-F238E27FC236}">
                  <a16:creationId xmlns:a16="http://schemas.microsoft.com/office/drawing/2014/main" id="{00000000-0008-0000-0000-00003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38100</xdr:rowOff>
        </xdr:from>
        <xdr:to>
          <xdr:col>12</xdr:col>
          <xdr:colOff>723900</xdr:colOff>
          <xdr:row>26</xdr:row>
          <xdr:rowOff>241300</xdr:rowOff>
        </xdr:to>
        <xdr:sp macro="" textlink="">
          <xdr:nvSpPr>
            <xdr:cNvPr id="50237" name="Drop Down 61" hidden="1">
              <a:extLst>
                <a:ext uri="{63B3BB69-23CF-44E3-9099-C40C66FF867C}">
                  <a14:compatExt spid="_x0000_s50237"/>
                </a:ext>
                <a:ext uri="{FF2B5EF4-FFF2-40B4-BE49-F238E27FC236}">
                  <a16:creationId xmlns:a16="http://schemas.microsoft.com/office/drawing/2014/main" id="{00000000-0008-0000-0000-00003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38100</xdr:rowOff>
        </xdr:from>
        <xdr:to>
          <xdr:col>14</xdr:col>
          <xdr:colOff>723900</xdr:colOff>
          <xdr:row>26</xdr:row>
          <xdr:rowOff>241300</xdr:rowOff>
        </xdr:to>
        <xdr:sp macro="" textlink="">
          <xdr:nvSpPr>
            <xdr:cNvPr id="50238" name="Drop Down 62" hidden="1">
              <a:extLst>
                <a:ext uri="{63B3BB69-23CF-44E3-9099-C40C66FF867C}">
                  <a14:compatExt spid="_x0000_s50238"/>
                </a:ext>
                <a:ext uri="{FF2B5EF4-FFF2-40B4-BE49-F238E27FC236}">
                  <a16:creationId xmlns:a16="http://schemas.microsoft.com/office/drawing/2014/main" id="{00000000-0008-0000-0000-00003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38100</xdr:rowOff>
        </xdr:from>
        <xdr:to>
          <xdr:col>16</xdr:col>
          <xdr:colOff>723900</xdr:colOff>
          <xdr:row>26</xdr:row>
          <xdr:rowOff>241300</xdr:rowOff>
        </xdr:to>
        <xdr:sp macro="" textlink="">
          <xdr:nvSpPr>
            <xdr:cNvPr id="50239" name="Drop Down 63" hidden="1">
              <a:extLst>
                <a:ext uri="{63B3BB69-23CF-44E3-9099-C40C66FF867C}">
                  <a14:compatExt spid="_x0000_s50239"/>
                </a:ext>
                <a:ext uri="{FF2B5EF4-FFF2-40B4-BE49-F238E27FC236}">
                  <a16:creationId xmlns:a16="http://schemas.microsoft.com/office/drawing/2014/main" id="{00000000-0008-0000-0000-00003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38100</xdr:rowOff>
        </xdr:from>
        <xdr:to>
          <xdr:col>18</xdr:col>
          <xdr:colOff>723900</xdr:colOff>
          <xdr:row>26</xdr:row>
          <xdr:rowOff>241300</xdr:rowOff>
        </xdr:to>
        <xdr:sp macro="" textlink="">
          <xdr:nvSpPr>
            <xdr:cNvPr id="50240" name="Drop Down 64" hidden="1">
              <a:extLst>
                <a:ext uri="{63B3BB69-23CF-44E3-9099-C40C66FF867C}">
                  <a14:compatExt spid="_x0000_s50240"/>
                </a:ext>
                <a:ext uri="{FF2B5EF4-FFF2-40B4-BE49-F238E27FC236}">
                  <a16:creationId xmlns:a16="http://schemas.microsoft.com/office/drawing/2014/main" id="{00000000-0008-0000-0000-00004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38100</xdr:rowOff>
        </xdr:from>
        <xdr:to>
          <xdr:col>4</xdr:col>
          <xdr:colOff>723900</xdr:colOff>
          <xdr:row>28</xdr:row>
          <xdr:rowOff>241300</xdr:rowOff>
        </xdr:to>
        <xdr:sp macro="" textlink="">
          <xdr:nvSpPr>
            <xdr:cNvPr id="50241" name="Drop Down 65" hidden="1">
              <a:extLst>
                <a:ext uri="{63B3BB69-23CF-44E3-9099-C40C66FF867C}">
                  <a14:compatExt spid="_x0000_s50241"/>
                </a:ext>
                <a:ext uri="{FF2B5EF4-FFF2-40B4-BE49-F238E27FC236}">
                  <a16:creationId xmlns:a16="http://schemas.microsoft.com/office/drawing/2014/main" id="{00000000-0008-0000-0000-00004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38100</xdr:rowOff>
        </xdr:from>
        <xdr:to>
          <xdr:col>6</xdr:col>
          <xdr:colOff>723900</xdr:colOff>
          <xdr:row>28</xdr:row>
          <xdr:rowOff>241300</xdr:rowOff>
        </xdr:to>
        <xdr:sp macro="" textlink="">
          <xdr:nvSpPr>
            <xdr:cNvPr id="50242" name="Drop Down 66" hidden="1">
              <a:extLst>
                <a:ext uri="{63B3BB69-23CF-44E3-9099-C40C66FF867C}">
                  <a14:compatExt spid="_x0000_s50242"/>
                </a:ext>
                <a:ext uri="{FF2B5EF4-FFF2-40B4-BE49-F238E27FC236}">
                  <a16:creationId xmlns:a16="http://schemas.microsoft.com/office/drawing/2014/main" id="{00000000-0008-0000-0000-00004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38100</xdr:rowOff>
        </xdr:from>
        <xdr:to>
          <xdr:col>8</xdr:col>
          <xdr:colOff>723900</xdr:colOff>
          <xdr:row>28</xdr:row>
          <xdr:rowOff>241300</xdr:rowOff>
        </xdr:to>
        <xdr:sp macro="" textlink="">
          <xdr:nvSpPr>
            <xdr:cNvPr id="50243" name="Drop Down 67" hidden="1">
              <a:extLst>
                <a:ext uri="{63B3BB69-23CF-44E3-9099-C40C66FF867C}">
                  <a14:compatExt spid="_x0000_s50243"/>
                </a:ext>
                <a:ext uri="{FF2B5EF4-FFF2-40B4-BE49-F238E27FC236}">
                  <a16:creationId xmlns:a16="http://schemas.microsoft.com/office/drawing/2014/main" id="{00000000-0008-0000-0000-00004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38100</xdr:rowOff>
        </xdr:from>
        <xdr:to>
          <xdr:col>10</xdr:col>
          <xdr:colOff>723900</xdr:colOff>
          <xdr:row>28</xdr:row>
          <xdr:rowOff>241300</xdr:rowOff>
        </xdr:to>
        <xdr:sp macro="" textlink="">
          <xdr:nvSpPr>
            <xdr:cNvPr id="50244" name="Drop Down 68" hidden="1">
              <a:extLst>
                <a:ext uri="{63B3BB69-23CF-44E3-9099-C40C66FF867C}">
                  <a14:compatExt spid="_x0000_s50244"/>
                </a:ext>
                <a:ext uri="{FF2B5EF4-FFF2-40B4-BE49-F238E27FC236}">
                  <a16:creationId xmlns:a16="http://schemas.microsoft.com/office/drawing/2014/main" id="{00000000-0008-0000-0000-00004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38100</xdr:rowOff>
        </xdr:from>
        <xdr:to>
          <xdr:col>12</xdr:col>
          <xdr:colOff>723900</xdr:colOff>
          <xdr:row>28</xdr:row>
          <xdr:rowOff>241300</xdr:rowOff>
        </xdr:to>
        <xdr:sp macro="" textlink="">
          <xdr:nvSpPr>
            <xdr:cNvPr id="50245" name="Drop Down 69" hidden="1">
              <a:extLst>
                <a:ext uri="{63B3BB69-23CF-44E3-9099-C40C66FF867C}">
                  <a14:compatExt spid="_x0000_s50245"/>
                </a:ext>
                <a:ext uri="{FF2B5EF4-FFF2-40B4-BE49-F238E27FC236}">
                  <a16:creationId xmlns:a16="http://schemas.microsoft.com/office/drawing/2014/main" id="{00000000-0008-0000-0000-00004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38100</xdr:rowOff>
        </xdr:from>
        <xdr:to>
          <xdr:col>14</xdr:col>
          <xdr:colOff>723900</xdr:colOff>
          <xdr:row>28</xdr:row>
          <xdr:rowOff>241300</xdr:rowOff>
        </xdr:to>
        <xdr:sp macro="" textlink="">
          <xdr:nvSpPr>
            <xdr:cNvPr id="50246" name="Drop Down 70" hidden="1">
              <a:extLst>
                <a:ext uri="{63B3BB69-23CF-44E3-9099-C40C66FF867C}">
                  <a14:compatExt spid="_x0000_s50246"/>
                </a:ext>
                <a:ext uri="{FF2B5EF4-FFF2-40B4-BE49-F238E27FC236}">
                  <a16:creationId xmlns:a16="http://schemas.microsoft.com/office/drawing/2014/main" id="{00000000-0008-0000-0000-00004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</xdr:rowOff>
        </xdr:from>
        <xdr:to>
          <xdr:col>16</xdr:col>
          <xdr:colOff>723900</xdr:colOff>
          <xdr:row>28</xdr:row>
          <xdr:rowOff>241300</xdr:rowOff>
        </xdr:to>
        <xdr:sp macro="" textlink="">
          <xdr:nvSpPr>
            <xdr:cNvPr id="50247" name="Drop Down 71" hidden="1">
              <a:extLst>
                <a:ext uri="{63B3BB69-23CF-44E3-9099-C40C66FF867C}">
                  <a14:compatExt spid="_x0000_s50247"/>
                </a:ext>
                <a:ext uri="{FF2B5EF4-FFF2-40B4-BE49-F238E27FC236}">
                  <a16:creationId xmlns:a16="http://schemas.microsoft.com/office/drawing/2014/main" id="{00000000-0008-0000-0000-00004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38100</xdr:rowOff>
        </xdr:from>
        <xdr:to>
          <xdr:col>18</xdr:col>
          <xdr:colOff>723900</xdr:colOff>
          <xdr:row>28</xdr:row>
          <xdr:rowOff>241300</xdr:rowOff>
        </xdr:to>
        <xdr:sp macro="" textlink="">
          <xdr:nvSpPr>
            <xdr:cNvPr id="50248" name="Drop Down 72" hidden="1">
              <a:extLst>
                <a:ext uri="{63B3BB69-23CF-44E3-9099-C40C66FF867C}">
                  <a14:compatExt spid="_x0000_s50248"/>
                </a:ext>
                <a:ext uri="{FF2B5EF4-FFF2-40B4-BE49-F238E27FC236}">
                  <a16:creationId xmlns:a16="http://schemas.microsoft.com/office/drawing/2014/main" id="{00000000-0008-0000-0000-00004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38100</xdr:rowOff>
        </xdr:from>
        <xdr:to>
          <xdr:col>4</xdr:col>
          <xdr:colOff>723900</xdr:colOff>
          <xdr:row>29</xdr:row>
          <xdr:rowOff>241300</xdr:rowOff>
        </xdr:to>
        <xdr:sp macro="" textlink="">
          <xdr:nvSpPr>
            <xdr:cNvPr id="50249" name="Drop Down 73" hidden="1">
              <a:extLst>
                <a:ext uri="{63B3BB69-23CF-44E3-9099-C40C66FF867C}">
                  <a14:compatExt spid="_x0000_s50249"/>
                </a:ext>
                <a:ext uri="{FF2B5EF4-FFF2-40B4-BE49-F238E27FC236}">
                  <a16:creationId xmlns:a16="http://schemas.microsoft.com/office/drawing/2014/main" id="{00000000-0008-0000-0000-000049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38100</xdr:rowOff>
        </xdr:from>
        <xdr:to>
          <xdr:col>6</xdr:col>
          <xdr:colOff>723900</xdr:colOff>
          <xdr:row>29</xdr:row>
          <xdr:rowOff>241300</xdr:rowOff>
        </xdr:to>
        <xdr:sp macro="" textlink="">
          <xdr:nvSpPr>
            <xdr:cNvPr id="50250" name="Drop Down 74" hidden="1">
              <a:extLst>
                <a:ext uri="{63B3BB69-23CF-44E3-9099-C40C66FF867C}">
                  <a14:compatExt spid="_x0000_s50250"/>
                </a:ext>
                <a:ext uri="{FF2B5EF4-FFF2-40B4-BE49-F238E27FC236}">
                  <a16:creationId xmlns:a16="http://schemas.microsoft.com/office/drawing/2014/main" id="{00000000-0008-0000-0000-00004A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38100</xdr:rowOff>
        </xdr:from>
        <xdr:to>
          <xdr:col>8</xdr:col>
          <xdr:colOff>723900</xdr:colOff>
          <xdr:row>29</xdr:row>
          <xdr:rowOff>241300</xdr:rowOff>
        </xdr:to>
        <xdr:sp macro="" textlink="">
          <xdr:nvSpPr>
            <xdr:cNvPr id="50251" name="Drop Down 75" hidden="1">
              <a:extLst>
                <a:ext uri="{63B3BB69-23CF-44E3-9099-C40C66FF867C}">
                  <a14:compatExt spid="_x0000_s50251"/>
                </a:ext>
                <a:ext uri="{FF2B5EF4-FFF2-40B4-BE49-F238E27FC236}">
                  <a16:creationId xmlns:a16="http://schemas.microsoft.com/office/drawing/2014/main" id="{00000000-0008-0000-0000-00004B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38100</xdr:rowOff>
        </xdr:from>
        <xdr:to>
          <xdr:col>10</xdr:col>
          <xdr:colOff>723900</xdr:colOff>
          <xdr:row>29</xdr:row>
          <xdr:rowOff>241300</xdr:rowOff>
        </xdr:to>
        <xdr:sp macro="" textlink="">
          <xdr:nvSpPr>
            <xdr:cNvPr id="50252" name="Drop Down 76" hidden="1">
              <a:extLst>
                <a:ext uri="{63B3BB69-23CF-44E3-9099-C40C66FF867C}">
                  <a14:compatExt spid="_x0000_s50252"/>
                </a:ext>
                <a:ext uri="{FF2B5EF4-FFF2-40B4-BE49-F238E27FC236}">
                  <a16:creationId xmlns:a16="http://schemas.microsoft.com/office/drawing/2014/main" id="{00000000-0008-0000-0000-00004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38100</xdr:rowOff>
        </xdr:from>
        <xdr:to>
          <xdr:col>12</xdr:col>
          <xdr:colOff>723900</xdr:colOff>
          <xdr:row>29</xdr:row>
          <xdr:rowOff>241300</xdr:rowOff>
        </xdr:to>
        <xdr:sp macro="" textlink="">
          <xdr:nvSpPr>
            <xdr:cNvPr id="50253" name="Drop Down 77" hidden="1">
              <a:extLst>
                <a:ext uri="{63B3BB69-23CF-44E3-9099-C40C66FF867C}">
                  <a14:compatExt spid="_x0000_s50253"/>
                </a:ext>
                <a:ext uri="{FF2B5EF4-FFF2-40B4-BE49-F238E27FC236}">
                  <a16:creationId xmlns:a16="http://schemas.microsoft.com/office/drawing/2014/main" id="{00000000-0008-0000-0000-00004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38100</xdr:rowOff>
        </xdr:from>
        <xdr:to>
          <xdr:col>14</xdr:col>
          <xdr:colOff>723900</xdr:colOff>
          <xdr:row>29</xdr:row>
          <xdr:rowOff>241300</xdr:rowOff>
        </xdr:to>
        <xdr:sp macro="" textlink="">
          <xdr:nvSpPr>
            <xdr:cNvPr id="50254" name="Drop Down 78" hidden="1">
              <a:extLst>
                <a:ext uri="{63B3BB69-23CF-44E3-9099-C40C66FF867C}">
                  <a14:compatExt spid="_x0000_s50254"/>
                </a:ext>
                <a:ext uri="{FF2B5EF4-FFF2-40B4-BE49-F238E27FC236}">
                  <a16:creationId xmlns:a16="http://schemas.microsoft.com/office/drawing/2014/main" id="{00000000-0008-0000-0000-00004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38100</xdr:rowOff>
        </xdr:from>
        <xdr:to>
          <xdr:col>16</xdr:col>
          <xdr:colOff>723900</xdr:colOff>
          <xdr:row>29</xdr:row>
          <xdr:rowOff>241300</xdr:rowOff>
        </xdr:to>
        <xdr:sp macro="" textlink="">
          <xdr:nvSpPr>
            <xdr:cNvPr id="50255" name="Drop Down 79" hidden="1">
              <a:extLst>
                <a:ext uri="{63B3BB69-23CF-44E3-9099-C40C66FF867C}">
                  <a14:compatExt spid="_x0000_s50255"/>
                </a:ext>
                <a:ext uri="{FF2B5EF4-FFF2-40B4-BE49-F238E27FC236}">
                  <a16:creationId xmlns:a16="http://schemas.microsoft.com/office/drawing/2014/main" id="{00000000-0008-0000-0000-00004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38100</xdr:rowOff>
        </xdr:from>
        <xdr:to>
          <xdr:col>18</xdr:col>
          <xdr:colOff>723900</xdr:colOff>
          <xdr:row>29</xdr:row>
          <xdr:rowOff>241300</xdr:rowOff>
        </xdr:to>
        <xdr:sp macro="" textlink="">
          <xdr:nvSpPr>
            <xdr:cNvPr id="50256" name="Drop Down 80" hidden="1">
              <a:extLst>
                <a:ext uri="{63B3BB69-23CF-44E3-9099-C40C66FF867C}">
                  <a14:compatExt spid="_x0000_s50256"/>
                </a:ext>
                <a:ext uri="{FF2B5EF4-FFF2-40B4-BE49-F238E27FC236}">
                  <a16:creationId xmlns:a16="http://schemas.microsoft.com/office/drawing/2014/main" id="{00000000-0008-0000-0000-000050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omments" Target="../comments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26"/>
  <sheetViews>
    <sheetView tabSelected="1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C22" sqref="C22"/>
    </sheetView>
  </sheetViews>
  <sheetFormatPr baseColWidth="10" defaultRowHeight="13"/>
  <cols>
    <col min="1" max="2" width="8.83203125" customWidth="1"/>
    <col min="3" max="3" width="10.5" customWidth="1"/>
    <col min="4" max="19" width="9.6640625" customWidth="1"/>
    <col min="20" max="26" width="8.83203125" customWidth="1"/>
    <col min="27" max="27" width="10.83203125" customWidth="1"/>
    <col min="28" max="28" width="16.6640625" customWidth="1"/>
    <col min="29" max="29" width="9.6640625" customWidth="1"/>
    <col min="30" max="30" width="7.6640625" customWidth="1"/>
    <col min="31" max="31" width="7" customWidth="1"/>
    <col min="32" max="32" width="19.1640625" customWidth="1"/>
    <col min="33" max="34" width="9.1640625" customWidth="1"/>
    <col min="35" max="256" width="8.83203125" customWidth="1"/>
  </cols>
  <sheetData>
    <row r="1" spans="1:33" ht="18">
      <c r="A1" s="7" t="s">
        <v>115</v>
      </c>
      <c r="N1" s="66" t="s">
        <v>10</v>
      </c>
      <c r="O1" s="67"/>
      <c r="P1" s="62" t="s">
        <v>263</v>
      </c>
      <c r="Q1" s="63"/>
      <c r="R1" s="63"/>
    </row>
    <row r="2" spans="1:33">
      <c r="N2" s="68" t="s">
        <v>9</v>
      </c>
      <c r="O2" s="67"/>
      <c r="P2" s="64" t="s">
        <v>264</v>
      </c>
      <c r="Q2" s="63"/>
      <c r="R2" s="63"/>
    </row>
    <row r="3" spans="1:33">
      <c r="A3" t="s">
        <v>2</v>
      </c>
      <c r="N3" s="66" t="s">
        <v>4</v>
      </c>
      <c r="O3" s="67"/>
      <c r="P3" s="65" t="s">
        <v>265</v>
      </c>
      <c r="Q3" s="63"/>
      <c r="R3" s="63"/>
    </row>
    <row r="4" spans="1:33">
      <c r="A4" t="s">
        <v>3</v>
      </c>
    </row>
    <row r="5" spans="1:33" ht="14" thickBot="1"/>
    <row r="6" spans="1:33">
      <c r="C6" s="13" t="s">
        <v>77</v>
      </c>
      <c r="D6" s="61" t="s">
        <v>255</v>
      </c>
      <c r="E6" s="29"/>
      <c r="F6" s="28" t="s">
        <v>256</v>
      </c>
      <c r="G6" s="29"/>
      <c r="H6" s="28" t="s">
        <v>257</v>
      </c>
      <c r="I6" s="29"/>
      <c r="J6" s="28" t="s">
        <v>258</v>
      </c>
      <c r="K6" s="29"/>
      <c r="L6" s="28" t="s">
        <v>259</v>
      </c>
      <c r="M6" s="29"/>
      <c r="N6" s="28" t="s">
        <v>260</v>
      </c>
      <c r="O6" s="29"/>
      <c r="P6" s="28" t="s">
        <v>261</v>
      </c>
      <c r="Q6" s="29"/>
      <c r="R6" s="28" t="s">
        <v>262</v>
      </c>
      <c r="S6" s="29"/>
    </row>
    <row r="7" spans="1:33">
      <c r="C7" s="13" t="s">
        <v>78</v>
      </c>
      <c r="D7" s="71">
        <v>27</v>
      </c>
      <c r="E7" s="60"/>
      <c r="F7" s="59">
        <v>32.200000000000003</v>
      </c>
      <c r="G7" s="60"/>
      <c r="H7" s="59">
        <v>8</v>
      </c>
      <c r="I7" s="60"/>
      <c r="J7" s="59">
        <v>47</v>
      </c>
      <c r="K7" s="60"/>
      <c r="L7" s="59">
        <v>39</v>
      </c>
      <c r="M7" s="60"/>
      <c r="N7" s="59">
        <v>88</v>
      </c>
      <c r="O7" s="60"/>
      <c r="P7" s="59">
        <v>62</v>
      </c>
      <c r="Q7" s="60"/>
      <c r="R7" s="59">
        <v>25</v>
      </c>
      <c r="S7" s="60"/>
    </row>
    <row r="8" spans="1:33" ht="21" customHeight="1">
      <c r="C8" s="13" t="s">
        <v>79</v>
      </c>
      <c r="D8" s="69"/>
      <c r="E8" s="70"/>
      <c r="F8" s="69"/>
      <c r="G8" s="70"/>
      <c r="H8" s="69"/>
      <c r="I8" s="70"/>
      <c r="J8" s="69"/>
      <c r="K8" s="70"/>
      <c r="L8" s="69"/>
      <c r="M8" s="70"/>
      <c r="N8" s="69"/>
      <c r="O8" s="70"/>
      <c r="P8" s="69"/>
      <c r="Q8" s="70"/>
      <c r="R8" s="69"/>
      <c r="S8" s="70"/>
    </row>
    <row r="9" spans="1:33" ht="12.75" customHeight="1">
      <c r="C9" s="13" t="s">
        <v>80</v>
      </c>
      <c r="D9" s="36" t="s">
        <v>266</v>
      </c>
      <c r="E9" s="37"/>
      <c r="F9" s="36" t="s">
        <v>266</v>
      </c>
      <c r="G9" s="37"/>
      <c r="H9" s="36" t="s">
        <v>266</v>
      </c>
      <c r="I9" s="37"/>
      <c r="J9" s="36" t="s">
        <v>266</v>
      </c>
      <c r="K9" s="37"/>
      <c r="L9" s="36" t="s">
        <v>266</v>
      </c>
      <c r="M9" s="37"/>
      <c r="N9" s="36" t="s">
        <v>266</v>
      </c>
      <c r="O9" s="37"/>
      <c r="P9" s="36" t="s">
        <v>266</v>
      </c>
      <c r="Q9" s="37"/>
      <c r="R9" s="36" t="s">
        <v>266</v>
      </c>
      <c r="S9" s="37"/>
    </row>
    <row r="10" spans="1:33" ht="12.75" customHeight="1">
      <c r="C10" s="13" t="s">
        <v>81</v>
      </c>
      <c r="D10" s="32">
        <v>102</v>
      </c>
      <c r="E10" s="33"/>
      <c r="F10" s="32">
        <v>115</v>
      </c>
      <c r="G10" s="33"/>
      <c r="H10" s="32">
        <v>79</v>
      </c>
      <c r="I10" s="33"/>
      <c r="J10" s="32">
        <v>50</v>
      </c>
      <c r="K10" s="33"/>
      <c r="L10" s="32">
        <v>121</v>
      </c>
      <c r="M10" s="33"/>
      <c r="N10" s="32">
        <v>31</v>
      </c>
      <c r="O10" s="33"/>
      <c r="P10" s="32">
        <v>31</v>
      </c>
      <c r="Q10" s="33"/>
      <c r="R10" s="32">
        <v>31</v>
      </c>
      <c r="S10" s="33"/>
    </row>
    <row r="11" spans="1:33" ht="12.75" customHeight="1">
      <c r="C11" s="13" t="s">
        <v>82</v>
      </c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</row>
    <row r="12" spans="1:33" ht="12.75" customHeight="1">
      <c r="C12" s="13" t="s">
        <v>83</v>
      </c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  <c r="R12" s="32"/>
      <c r="S12" s="33"/>
    </row>
    <row r="13" spans="1:33" ht="12.75" customHeight="1">
      <c r="C13" s="13" t="s">
        <v>84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2"/>
      <c r="S13" s="33"/>
    </row>
    <row r="14" spans="1:33" ht="12.75" customHeight="1">
      <c r="D14" s="9"/>
      <c r="E14" s="5"/>
      <c r="F14" s="9"/>
      <c r="G14" s="5"/>
      <c r="H14" s="9"/>
      <c r="I14" s="5"/>
      <c r="J14" s="9"/>
      <c r="K14" s="5"/>
      <c r="L14" s="9"/>
      <c r="M14" s="5"/>
      <c r="N14" s="9"/>
      <c r="O14" s="5"/>
      <c r="P14" s="9"/>
      <c r="Q14" s="5"/>
      <c r="R14" s="9"/>
      <c r="S14" s="5"/>
    </row>
    <row r="15" spans="1:33">
      <c r="A15" s="6" t="s">
        <v>12</v>
      </c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AA15" t="s">
        <v>31</v>
      </c>
      <c r="AB15" t="s">
        <v>32</v>
      </c>
      <c r="AC15" t="s">
        <v>1</v>
      </c>
      <c r="AD15" t="s">
        <v>8</v>
      </c>
      <c r="AE15" t="s">
        <v>33</v>
      </c>
      <c r="AF15" t="s">
        <v>113</v>
      </c>
      <c r="AG15" t="s">
        <v>114</v>
      </c>
    </row>
    <row r="16" spans="1:33" ht="21" customHeight="1">
      <c r="A16" t="s">
        <v>88</v>
      </c>
      <c r="D16" s="30"/>
      <c r="E16" s="31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AA16" s="1" t="s">
        <v>15</v>
      </c>
      <c r="AB16" s="1" t="s">
        <v>20</v>
      </c>
      <c r="AC16" s="1" t="s">
        <v>21</v>
      </c>
      <c r="AD16" s="1" t="s">
        <v>76</v>
      </c>
      <c r="AE16" s="1" t="s">
        <v>29</v>
      </c>
      <c r="AF16" t="s">
        <v>47</v>
      </c>
      <c r="AG16" t="s">
        <v>47</v>
      </c>
    </row>
    <row r="17" spans="1:33" ht="21" customHeight="1">
      <c r="A17" t="s">
        <v>89</v>
      </c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U17" s="1"/>
      <c r="V17" s="1"/>
      <c r="W17" s="1"/>
      <c r="X17" s="1"/>
      <c r="Y17" s="1"/>
      <c r="AA17" s="8" t="s">
        <v>16</v>
      </c>
      <c r="AB17" s="1" t="s">
        <v>36</v>
      </c>
      <c r="AC17" s="1" t="s">
        <v>22</v>
      </c>
      <c r="AD17" s="1" t="s">
        <v>26</v>
      </c>
      <c r="AE17" s="1" t="s">
        <v>30</v>
      </c>
      <c r="AF17" t="s">
        <v>48</v>
      </c>
      <c r="AG17" t="s">
        <v>85</v>
      </c>
    </row>
    <row r="18" spans="1:33" ht="21" customHeight="1">
      <c r="A18" t="s">
        <v>90</v>
      </c>
      <c r="D18" s="46" t="str">
        <f>VLOOKUP(D$104,'SOIL DATA'!$C$2:$E$293,3)</f>
        <v>medium</v>
      </c>
      <c r="E18" s="47"/>
      <c r="F18" s="46" t="str">
        <f>VLOOKUP(F104,'SOIL DATA'!$C2:$E293,3)</f>
        <v>medium</v>
      </c>
      <c r="G18" s="47"/>
      <c r="H18" s="46" t="str">
        <f>VLOOKUP(H104,'SOIL DATA'!$C2:$E293,3)</f>
        <v>medium</v>
      </c>
      <c r="I18" s="47"/>
      <c r="J18" s="46" t="str">
        <f>VLOOKUP(J104,'SOIL DATA'!$C2:$E293,3)</f>
        <v>medium</v>
      </c>
      <c r="K18" s="47"/>
      <c r="L18" s="46" t="str">
        <f>VLOOKUP(L104,'SOIL DATA'!$C2:$E293,3)</f>
        <v>medium</v>
      </c>
      <c r="M18" s="47"/>
      <c r="N18" s="46" t="str">
        <f>VLOOKUP(N104,'SOIL DATA'!$C2:$E293,3)</f>
        <v>medium</v>
      </c>
      <c r="O18" s="47"/>
      <c r="P18" s="46" t="str">
        <f>VLOOKUP(P104,'SOIL DATA'!$C2:$E293,3)</f>
        <v>medium</v>
      </c>
      <c r="Q18" s="47"/>
      <c r="R18" s="46" t="str">
        <f>VLOOKUP(R104,'SOIL DATA'!$C2:$E293,3)</f>
        <v>medium</v>
      </c>
      <c r="S18" s="47"/>
      <c r="U18" s="1"/>
      <c r="V18" s="1"/>
      <c r="W18" s="1"/>
      <c r="X18" s="1"/>
      <c r="Y18" s="1"/>
      <c r="AA18" s="1" t="s">
        <v>17</v>
      </c>
      <c r="AB18" s="1" t="s">
        <v>37</v>
      </c>
      <c r="AC18" s="1" t="s">
        <v>23</v>
      </c>
      <c r="AD18" s="1" t="s">
        <v>27</v>
      </c>
      <c r="AF18" t="s">
        <v>49</v>
      </c>
      <c r="AG18" t="s">
        <v>86</v>
      </c>
    </row>
    <row r="19" spans="1:33" ht="21" customHeight="1">
      <c r="A19" t="s">
        <v>91</v>
      </c>
      <c r="D19" s="46" t="str">
        <f>VLOOKUP(D$104,'SOIL DATA'!$C$2:$E$293,2)</f>
        <v>none</v>
      </c>
      <c r="E19" s="47"/>
      <c r="F19" s="46" t="str">
        <f>VLOOKUP(F$104,'SOIL DATA'!$C$2:$E$293,2)</f>
        <v>rare</v>
      </c>
      <c r="G19" s="47"/>
      <c r="H19" s="46" t="str">
        <f>VLOOKUP(H$104,'SOIL DATA'!$C$2:$E$293,2)</f>
        <v>rare</v>
      </c>
      <c r="I19" s="47"/>
      <c r="J19" s="46" t="str">
        <f>VLOOKUP(J$104,'SOIL DATA'!$C$2:$E$293,2)</f>
        <v>none</v>
      </c>
      <c r="K19" s="47"/>
      <c r="L19" s="46" t="str">
        <f>VLOOKUP(L$104,'SOIL DATA'!$C$2:$E$293,2)</f>
        <v>rare</v>
      </c>
      <c r="M19" s="47"/>
      <c r="N19" s="46" t="str">
        <f>VLOOKUP(N$104,'SOIL DATA'!$C$2:$E$293,2)</f>
        <v>rare</v>
      </c>
      <c r="O19" s="47"/>
      <c r="P19" s="46" t="str">
        <f>VLOOKUP(P$104,'SOIL DATA'!$C$2:$E$293,2)</f>
        <v>none</v>
      </c>
      <c r="Q19" s="47"/>
      <c r="R19" s="46" t="str">
        <f>VLOOKUP(R$104,'SOIL DATA'!$C$2:$E$293,2)</f>
        <v>rare</v>
      </c>
      <c r="S19" s="47"/>
      <c r="AA19" s="1" t="s">
        <v>18</v>
      </c>
      <c r="AB19" s="1" t="s">
        <v>38</v>
      </c>
      <c r="AC19" s="1" t="s">
        <v>24</v>
      </c>
      <c r="AD19" s="1" t="s">
        <v>28</v>
      </c>
      <c r="AG19" t="s">
        <v>50</v>
      </c>
    </row>
    <row r="20" spans="1:33" ht="21" customHeight="1">
      <c r="A20" t="s">
        <v>92</v>
      </c>
      <c r="D20" s="30"/>
      <c r="E20" s="31"/>
      <c r="F20" s="30"/>
      <c r="G20" s="31"/>
      <c r="H20" s="30"/>
      <c r="I20" s="31"/>
      <c r="J20" s="30"/>
      <c r="K20" s="31"/>
      <c r="L20" s="30"/>
      <c r="M20" s="31"/>
      <c r="N20" s="30"/>
      <c r="O20" s="31"/>
      <c r="P20" s="30"/>
      <c r="Q20" s="31"/>
      <c r="R20" s="30"/>
      <c r="S20" s="31"/>
      <c r="AA20" s="1" t="s">
        <v>19</v>
      </c>
      <c r="AB20" s="1" t="s">
        <v>39</v>
      </c>
      <c r="AC20" s="1" t="s">
        <v>25</v>
      </c>
      <c r="AD20" s="1" t="s">
        <v>5</v>
      </c>
    </row>
    <row r="21" spans="1:33" ht="21" customHeight="1">
      <c r="A21" t="s">
        <v>93</v>
      </c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W21" s="1"/>
      <c r="X21" s="1"/>
      <c r="Y21" s="1"/>
    </row>
    <row r="22" spans="1:33" ht="21" customHeight="1">
      <c r="A22" t="s">
        <v>94</v>
      </c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</row>
    <row r="23" spans="1:33">
      <c r="D23" s="48"/>
      <c r="E23" s="4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AA23" s="1"/>
      <c r="AB23" s="1"/>
      <c r="AC23" s="1"/>
      <c r="AD23" s="1"/>
      <c r="AE23" s="1"/>
    </row>
    <row r="24" spans="1:33">
      <c r="A24" s="6" t="s">
        <v>11</v>
      </c>
      <c r="D24" s="48"/>
      <c r="E24" s="4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8"/>
      <c r="S24" s="19"/>
      <c r="AA24" s="1"/>
      <c r="AB24" s="1"/>
      <c r="AC24" s="1"/>
      <c r="AD24" s="1"/>
      <c r="AE24" s="1"/>
    </row>
    <row r="25" spans="1:33" ht="21" customHeight="1">
      <c r="A25" t="s">
        <v>95</v>
      </c>
      <c r="D25" s="42">
        <v>0</v>
      </c>
      <c r="E25" s="43"/>
      <c r="F25" s="42">
        <v>0</v>
      </c>
      <c r="G25" s="43"/>
      <c r="H25" s="42">
        <v>0</v>
      </c>
      <c r="I25" s="43"/>
      <c r="J25" s="42">
        <v>0</v>
      </c>
      <c r="K25" s="43"/>
      <c r="L25" s="42">
        <v>0</v>
      </c>
      <c r="M25" s="43"/>
      <c r="N25" s="42">
        <v>0</v>
      </c>
      <c r="O25" s="43"/>
      <c r="P25" s="42">
        <v>0</v>
      </c>
      <c r="Q25" s="43"/>
      <c r="R25" s="42">
        <v>0</v>
      </c>
      <c r="S25" s="43"/>
      <c r="AA25" s="1"/>
      <c r="AB25" s="1"/>
      <c r="AC25" s="1"/>
      <c r="AD25" s="1"/>
      <c r="AE25" s="1"/>
    </row>
    <row r="26" spans="1:33" ht="21" customHeight="1">
      <c r="A26" t="s">
        <v>96</v>
      </c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4"/>
      <c r="O26" s="45"/>
      <c r="P26" s="44"/>
      <c r="Q26" s="45"/>
      <c r="R26" s="44"/>
      <c r="S26" s="45"/>
      <c r="AA26" s="1"/>
      <c r="AB26" s="1"/>
      <c r="AC26" s="1"/>
      <c r="AD26" s="1"/>
      <c r="AE26" s="1"/>
    </row>
    <row r="27" spans="1:33" ht="21" customHeight="1">
      <c r="A27" t="s">
        <v>97</v>
      </c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0"/>
      <c r="Q27" s="31"/>
      <c r="R27" s="30"/>
      <c r="S27" s="31"/>
      <c r="AA27" s="1"/>
      <c r="AB27" s="1"/>
      <c r="AC27" s="1"/>
      <c r="AD27" s="1"/>
      <c r="AE27" s="1"/>
    </row>
    <row r="28" spans="1:33" ht="21" customHeight="1">
      <c r="A28" t="s">
        <v>98</v>
      </c>
      <c r="D28" s="42">
        <v>101</v>
      </c>
      <c r="E28" s="43"/>
      <c r="F28" s="42">
        <v>101</v>
      </c>
      <c r="G28" s="43"/>
      <c r="H28" s="42">
        <v>101</v>
      </c>
      <c r="I28" s="43"/>
      <c r="J28" s="42">
        <v>101</v>
      </c>
      <c r="K28" s="43"/>
      <c r="L28" s="42">
        <v>101</v>
      </c>
      <c r="M28" s="43"/>
      <c r="N28" s="42">
        <v>101</v>
      </c>
      <c r="O28" s="43"/>
      <c r="P28" s="42">
        <v>101</v>
      </c>
      <c r="Q28" s="43"/>
      <c r="R28" s="42">
        <v>101</v>
      </c>
      <c r="S28" s="43"/>
      <c r="AA28" s="1"/>
      <c r="AB28" s="1"/>
      <c r="AC28" s="1"/>
      <c r="AD28" s="1"/>
      <c r="AE28" s="1"/>
    </row>
    <row r="29" spans="1:33" ht="21" customHeight="1">
      <c r="A29" t="s">
        <v>99</v>
      </c>
      <c r="D29" s="30"/>
      <c r="E29" s="31"/>
      <c r="F29" s="30"/>
      <c r="G29" s="31"/>
      <c r="H29" s="30"/>
      <c r="I29" s="31"/>
      <c r="J29" s="30"/>
      <c r="K29" s="31"/>
      <c r="L29" s="30"/>
      <c r="M29" s="31"/>
      <c r="N29" s="30"/>
      <c r="O29" s="31"/>
      <c r="P29" s="30"/>
      <c r="Q29" s="31"/>
      <c r="R29" s="30"/>
      <c r="S29" s="31"/>
      <c r="AA29" s="1"/>
      <c r="AB29" s="1"/>
      <c r="AC29" s="1"/>
      <c r="AD29" s="1"/>
      <c r="AE29" s="1"/>
    </row>
    <row r="30" spans="1:33" ht="21" customHeight="1">
      <c r="A30" t="s">
        <v>100</v>
      </c>
      <c r="D30" s="30"/>
      <c r="E30" s="31"/>
      <c r="F30" s="30"/>
      <c r="G30" s="31"/>
      <c r="H30" s="30"/>
      <c r="I30" s="31"/>
      <c r="J30" s="30"/>
      <c r="K30" s="31"/>
      <c r="L30" s="30"/>
      <c r="M30" s="31"/>
      <c r="N30" s="30"/>
      <c r="O30" s="31"/>
      <c r="P30" s="30"/>
      <c r="Q30" s="31"/>
      <c r="R30" s="30"/>
      <c r="S30" s="31"/>
      <c r="AA30" s="1"/>
      <c r="AB30" s="1"/>
      <c r="AC30" s="1"/>
      <c r="AD30" s="1"/>
      <c r="AE30" s="1"/>
    </row>
    <row r="31" spans="1:33">
      <c r="D31" s="9"/>
      <c r="E31" s="5"/>
      <c r="F31" s="9"/>
      <c r="G31" s="5"/>
      <c r="H31" s="9"/>
      <c r="I31" s="5"/>
      <c r="J31" s="9"/>
      <c r="K31" s="5"/>
      <c r="L31" s="9"/>
      <c r="M31" s="5"/>
      <c r="N31" s="9"/>
      <c r="O31" s="5"/>
      <c r="P31" s="9"/>
      <c r="Q31" s="5"/>
      <c r="R31" s="9"/>
      <c r="S31" s="5"/>
      <c r="AA31" s="1"/>
      <c r="AB31" s="1"/>
      <c r="AC31" s="1"/>
      <c r="AD31" s="1"/>
      <c r="AE31" s="1"/>
    </row>
    <row r="32" spans="1:33">
      <c r="D32" s="9"/>
      <c r="E32" s="5"/>
      <c r="F32" s="9"/>
      <c r="G32" s="5"/>
      <c r="H32" s="9"/>
      <c r="I32" s="5"/>
      <c r="J32" s="9"/>
      <c r="K32" s="5"/>
      <c r="L32" s="9"/>
      <c r="M32" s="5"/>
      <c r="N32" s="9"/>
      <c r="O32" s="5"/>
      <c r="P32" s="9"/>
      <c r="Q32" s="5"/>
      <c r="R32" s="9"/>
      <c r="S32" s="5"/>
      <c r="AA32" s="1"/>
      <c r="AB32" s="1"/>
      <c r="AC32" s="1"/>
      <c r="AD32" s="1"/>
      <c r="AE32" s="1"/>
    </row>
    <row r="33" spans="1:31">
      <c r="A33" s="6" t="s">
        <v>51</v>
      </c>
      <c r="D33" s="38">
        <f>E123</f>
        <v>12.969999999999999</v>
      </c>
      <c r="E33" s="39"/>
      <c r="F33" s="38">
        <f>G123</f>
        <v>15.02</v>
      </c>
      <c r="G33" s="39"/>
      <c r="H33" s="38">
        <f>I123</f>
        <v>11.42</v>
      </c>
      <c r="I33" s="39"/>
      <c r="J33" s="38">
        <f>K123</f>
        <v>7.77</v>
      </c>
      <c r="K33" s="39"/>
      <c r="L33" s="38">
        <f>M123</f>
        <v>15.62</v>
      </c>
      <c r="M33" s="39"/>
      <c r="N33" s="38">
        <f>O123</f>
        <v>7.52</v>
      </c>
      <c r="O33" s="39"/>
      <c r="P33" s="38">
        <f>Q123</f>
        <v>6.77</v>
      </c>
      <c r="Q33" s="39"/>
      <c r="R33" s="38">
        <f>S123</f>
        <v>7.52</v>
      </c>
      <c r="S33" s="39"/>
      <c r="AA33" s="1"/>
      <c r="AB33" s="1"/>
      <c r="AC33" s="1"/>
      <c r="AD33" s="1"/>
      <c r="AE33" s="1"/>
    </row>
    <row r="34" spans="1:31" ht="14" thickBot="1">
      <c r="A34" s="6" t="s">
        <v>52</v>
      </c>
      <c r="D34" s="40" t="str">
        <f>IF(D33&lt;13,"Low",IF(D33&lt;25.1,"Medium",IF(D33&lt;50.1,"High","Very High")))</f>
        <v>Low</v>
      </c>
      <c r="E34" s="41"/>
      <c r="F34" s="40" t="str">
        <f>IF(F33&lt;13,"Low",IF(F33&lt;25.1,"Medium",IF(F33&lt;50.1,"High","Very High")))</f>
        <v>Medium</v>
      </c>
      <c r="G34" s="41"/>
      <c r="H34" s="40" t="str">
        <f>IF(H33&lt;13,"Low",IF(H33&lt;25.1,"Medium",IF(H33&lt;50.1,"High","Very High")))</f>
        <v>Low</v>
      </c>
      <c r="I34" s="41"/>
      <c r="J34" s="40" t="str">
        <f>IF(J33&lt;13,"Low",IF(J33&lt;25.1,"Medium",IF(J33&lt;50.1,"High","Very High")))</f>
        <v>Low</v>
      </c>
      <c r="K34" s="41"/>
      <c r="L34" s="40" t="str">
        <f>IF(L33&lt;13,"Low",IF(L33&lt;25.1,"Medium",IF(L33&lt;50.1,"High","Very High")))</f>
        <v>Medium</v>
      </c>
      <c r="M34" s="41"/>
      <c r="N34" s="40" t="str">
        <f>IF(N33&lt;13,"Low",IF(N33&lt;25.1,"Medium",IF(N33&lt;50.1,"High","Very High")))</f>
        <v>Low</v>
      </c>
      <c r="O34" s="41"/>
      <c r="P34" s="40" t="str">
        <f>IF(P33&lt;13,"Low",IF(P33&lt;25.1,"Medium",IF(P33&lt;50.1,"High","Very High")))</f>
        <v>Low</v>
      </c>
      <c r="Q34" s="41"/>
      <c r="R34" s="40" t="str">
        <f>IF(R33&lt;13,"Low",IF(R33&lt;25.1,"Medium",IF(R33&lt;50.1,"High","Very High")))</f>
        <v>Low</v>
      </c>
      <c r="S34" s="41"/>
      <c r="AA34" s="1"/>
      <c r="AB34" s="1"/>
      <c r="AC34" s="1"/>
      <c r="AD34" s="1"/>
      <c r="AE34" s="1"/>
    </row>
    <row r="35" spans="1:31">
      <c r="AA35" s="1"/>
      <c r="AB35" s="1"/>
      <c r="AC35" s="1"/>
      <c r="AD35" s="1"/>
      <c r="AE35" s="1"/>
    </row>
    <row r="36" spans="1:31">
      <c r="AA36" s="1"/>
      <c r="AB36" s="1"/>
      <c r="AC36" s="1"/>
      <c r="AD36" s="1"/>
      <c r="AE36" s="1"/>
    </row>
    <row r="37" spans="1:31" ht="14" thickBot="1">
      <c r="A37" s="6" t="s">
        <v>14</v>
      </c>
      <c r="AA37" s="1"/>
      <c r="AB37" s="1"/>
      <c r="AC37" s="1"/>
      <c r="AD37" s="1"/>
      <c r="AE37" s="1"/>
    </row>
    <row r="38" spans="1:3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AA38" s="1"/>
      <c r="AB38" s="1"/>
      <c r="AC38" s="1"/>
      <c r="AD38" s="1"/>
      <c r="AE38" s="1"/>
    </row>
    <row r="39" spans="1:31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AA39" s="1"/>
      <c r="AB39" s="1"/>
      <c r="AC39" s="1"/>
      <c r="AD39" s="1"/>
      <c r="AE39" s="1"/>
    </row>
    <row r="40" spans="1:31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AA40" s="1"/>
      <c r="AB40" s="1"/>
      <c r="AC40" s="1"/>
      <c r="AD40" s="1"/>
      <c r="AE40" s="1"/>
    </row>
    <row r="41" spans="1:31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AA41" s="1"/>
      <c r="AB41" s="1"/>
      <c r="AC41" s="1"/>
      <c r="AD41" s="1"/>
      <c r="AE41" s="1"/>
    </row>
    <row r="42" spans="1:31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AA42" s="1"/>
      <c r="AB42" s="1"/>
      <c r="AC42" s="1"/>
      <c r="AD42" s="1"/>
      <c r="AE42" s="1"/>
    </row>
    <row r="43" spans="1:31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</row>
    <row r="44" spans="1:3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31" ht="14" thickBo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100" spans="1:20">
      <c r="A100" s="17" t="s">
        <v>6</v>
      </c>
    </row>
    <row r="101" spans="1:20">
      <c r="A101" s="14"/>
      <c r="B101" s="14"/>
      <c r="C101" s="14"/>
      <c r="D101" s="25" t="s">
        <v>87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20">
      <c r="A102" s="14"/>
      <c r="B102" s="14"/>
      <c r="C102" s="14"/>
      <c r="D102" s="25" t="str">
        <f>D6</f>
        <v>1 Dairy</v>
      </c>
      <c r="E102" s="25"/>
      <c r="F102" s="25" t="str">
        <f>F6</f>
        <v>2 Dairy</v>
      </c>
      <c r="G102" s="25"/>
      <c r="H102" s="25" t="str">
        <f>H6</f>
        <v>lagoon</v>
      </c>
      <c r="I102" s="25"/>
      <c r="J102" s="25" t="str">
        <f>J6</f>
        <v>Jacks West</v>
      </c>
      <c r="K102" s="25"/>
      <c r="L102" s="25" t="str">
        <f>L6</f>
        <v>Jacks East</v>
      </c>
      <c r="M102" s="25"/>
      <c r="N102" s="25" t="str">
        <f>N6</f>
        <v>wilkins pivot</v>
      </c>
      <c r="O102" s="25"/>
      <c r="P102" s="25" t="str">
        <f>P6</f>
        <v>Wilkins east</v>
      </c>
      <c r="Q102" s="25"/>
      <c r="R102" s="25" t="str">
        <f>R6</f>
        <v>Craigs place</v>
      </c>
      <c r="S102" s="25"/>
      <c r="T102" s="6"/>
    </row>
    <row r="103" spans="1:20" ht="42">
      <c r="A103" s="14"/>
      <c r="B103" s="14"/>
      <c r="C103" s="15" t="s">
        <v>35</v>
      </c>
      <c r="D103" s="15" t="s">
        <v>74</v>
      </c>
      <c r="E103" s="15" t="s">
        <v>75</v>
      </c>
      <c r="F103" s="15" t="s">
        <v>74</v>
      </c>
      <c r="G103" s="15" t="s">
        <v>75</v>
      </c>
      <c r="H103" s="15" t="s">
        <v>74</v>
      </c>
      <c r="I103" s="15" t="s">
        <v>75</v>
      </c>
      <c r="J103" s="15" t="s">
        <v>74</v>
      </c>
      <c r="K103" s="15" t="s">
        <v>75</v>
      </c>
      <c r="L103" s="15" t="s">
        <v>74</v>
      </c>
      <c r="M103" s="15" t="s">
        <v>75</v>
      </c>
      <c r="N103" s="15" t="s">
        <v>74</v>
      </c>
      <c r="O103" s="15" t="s">
        <v>75</v>
      </c>
      <c r="P103" s="15" t="s">
        <v>74</v>
      </c>
      <c r="Q103" s="15" t="s">
        <v>75</v>
      </c>
      <c r="R103" s="15" t="s">
        <v>74</v>
      </c>
      <c r="S103" s="15" t="s">
        <v>75</v>
      </c>
    </row>
    <row r="104" spans="1:20">
      <c r="A104" s="26" t="s">
        <v>0</v>
      </c>
      <c r="B104" s="26"/>
      <c r="C104" s="14"/>
      <c r="D104" s="20">
        <v>40</v>
      </c>
      <c r="E104" s="20"/>
      <c r="F104" s="20">
        <v>42</v>
      </c>
      <c r="G104" s="20"/>
      <c r="H104" s="20">
        <v>5</v>
      </c>
      <c r="I104" s="20"/>
      <c r="J104" s="20">
        <v>40</v>
      </c>
      <c r="K104" s="20"/>
      <c r="L104" s="20">
        <v>42</v>
      </c>
      <c r="M104" s="20"/>
      <c r="N104" s="20">
        <v>42</v>
      </c>
      <c r="O104" s="20"/>
      <c r="P104" s="20">
        <v>40</v>
      </c>
      <c r="Q104" s="20"/>
      <c r="R104" s="20">
        <v>42</v>
      </c>
      <c r="S104" s="20"/>
    </row>
    <row r="105" spans="1:20">
      <c r="A105" s="26" t="s">
        <v>34</v>
      </c>
      <c r="B105" s="26"/>
      <c r="C105" s="16">
        <v>1.5</v>
      </c>
      <c r="D105" s="16">
        <v>1</v>
      </c>
      <c r="E105" s="16">
        <f>IF(D105=1,0,IF(D105=2,1,IF(D105=3,2,IF(D105=4,4,IF(D105=5,8,"?")))))</f>
        <v>0</v>
      </c>
      <c r="F105" s="16">
        <v>1</v>
      </c>
      <c r="G105" s="16">
        <f>IF(F105=1,0,IF(F105=2,1,IF(F105=3,2,IF(F105=4,4,IF(F105=5,8,"?")))))</f>
        <v>0</v>
      </c>
      <c r="H105" s="16">
        <v>1</v>
      </c>
      <c r="I105" s="16">
        <f>IF(H105=1,0,IF(H105=2,1,IF(H105=3,2,IF(H105=4,4,IF(H105=5,8,"?")))))</f>
        <v>0</v>
      </c>
      <c r="J105" s="16">
        <v>1</v>
      </c>
      <c r="K105" s="16">
        <f>IF(J105=1,0,IF(J105=2,1,IF(J105=3,2,IF(J105=4,4,IF(J105=5,8,"?")))))</f>
        <v>0</v>
      </c>
      <c r="L105" s="16">
        <v>1</v>
      </c>
      <c r="M105" s="16">
        <f>IF(L105=1,0,IF(L105=2,1,IF(L105=3,2,IF(L105=4,4,IF(L105=5,8,"?")))))</f>
        <v>0</v>
      </c>
      <c r="N105" s="16">
        <v>1</v>
      </c>
      <c r="O105" s="16">
        <f>IF(N105=1,0,IF(N105=2,1,IF(N105=3,2,IF(N105=4,4,IF(N105=5,8,"?")))))</f>
        <v>0</v>
      </c>
      <c r="P105" s="16">
        <v>1</v>
      </c>
      <c r="Q105" s="16">
        <f>IF(P105=1,0,IF(P105=2,1,IF(P105=3,2,IF(P105=4,4,IF(P105=5,8,"?")))))</f>
        <v>0</v>
      </c>
      <c r="R105" s="16">
        <v>1</v>
      </c>
      <c r="S105" s="16">
        <f>IF(R105=1,0,IF(R105=2,1,IF(R105=3,2,IF(R105=4,4,IF(R105=5,8,"?")))))</f>
        <v>0</v>
      </c>
    </row>
    <row r="106" spans="1:20">
      <c r="A106" s="26" t="s">
        <v>40</v>
      </c>
      <c r="B106" s="26"/>
      <c r="C106" s="16">
        <v>0.75</v>
      </c>
      <c r="D106" s="16">
        <v>2</v>
      </c>
      <c r="E106" s="16">
        <f>IF(D106=1,0,IF(D106=2,1,IF(D106=3,2,IF(D106=4,4,IF(D106=5,8,"?")))))</f>
        <v>1</v>
      </c>
      <c r="F106" s="16">
        <v>2</v>
      </c>
      <c r="G106" s="16">
        <f>IF(F106=1,0,IF(F106=2,1,IF(F106=3,2,IF(F106=4,4,IF(F106=5,8,"?")))))</f>
        <v>1</v>
      </c>
      <c r="H106" s="16">
        <v>2</v>
      </c>
      <c r="I106" s="16">
        <f>IF(H106=1,0,IF(H106=2,1,IF(H106=3,2,IF(H106=4,4,IF(H106=5,8,"?")))))</f>
        <v>1</v>
      </c>
      <c r="J106" s="16">
        <v>2</v>
      </c>
      <c r="K106" s="16">
        <f>IF(J106=1,0,IF(J106=2,1,IF(J106=3,2,IF(J106=4,4,IF(J106=5,8,"?")))))</f>
        <v>1</v>
      </c>
      <c r="L106" s="16">
        <v>2</v>
      </c>
      <c r="M106" s="16">
        <f>IF(L106=1,0,IF(L106=2,1,IF(L106=3,2,IF(L106=4,4,IF(L106=5,8,"?")))))</f>
        <v>1</v>
      </c>
      <c r="N106" s="16">
        <v>2</v>
      </c>
      <c r="O106" s="16">
        <f>IF(N106=1,0,IF(N106=2,1,IF(N106=3,2,IF(N106=4,4,IF(N106=5,8,"?")))))</f>
        <v>1</v>
      </c>
      <c r="P106" s="16">
        <v>2</v>
      </c>
      <c r="Q106" s="16">
        <f>IF(P106=1,0,IF(P106=2,1,IF(P106=3,2,IF(P106=4,4,IF(P106=5,8,"?")))))</f>
        <v>1</v>
      </c>
      <c r="R106" s="16">
        <v>2</v>
      </c>
      <c r="S106" s="16">
        <f>IF(R106=1,0,IF(R106=2,1,IF(R106=3,2,IF(R106=4,4,IF(R106=5,8,"?")))))</f>
        <v>1</v>
      </c>
    </row>
    <row r="107" spans="1:20">
      <c r="A107" s="26" t="s">
        <v>41</v>
      </c>
      <c r="B107" s="26"/>
      <c r="C107" s="16">
        <v>1</v>
      </c>
      <c r="D107" s="16"/>
      <c r="E107" s="16">
        <f>VLOOKUP(D$104,'SOIL DATA'!$C2:$G293,5)</f>
        <v>2</v>
      </c>
      <c r="F107" s="16"/>
      <c r="G107" s="16">
        <f>VLOOKUP(F104,'SOIL DATA'!$C2:$G293,5)</f>
        <v>2</v>
      </c>
      <c r="H107" s="16"/>
      <c r="I107" s="16">
        <f>VLOOKUP(H104,'SOIL DATA'!$C2:$G293,5)</f>
        <v>2</v>
      </c>
      <c r="J107" s="16"/>
      <c r="K107" s="16">
        <f>VLOOKUP(J104,'SOIL DATA'!$C2:$G293,5)</f>
        <v>2</v>
      </c>
      <c r="L107" s="16"/>
      <c r="M107" s="16">
        <f>VLOOKUP(L104,'SOIL DATA'!$C2:$G293,5)</f>
        <v>2</v>
      </c>
      <c r="N107" s="16"/>
      <c r="O107" s="16">
        <f>VLOOKUP(N104,'SOIL DATA'!$C2:$G293,5)</f>
        <v>2</v>
      </c>
      <c r="P107" s="16"/>
      <c r="Q107" s="16">
        <f>VLOOKUP(P104,'SOIL DATA'!$C2:$G293,5)</f>
        <v>2</v>
      </c>
      <c r="R107" s="16"/>
      <c r="S107" s="16">
        <f>VLOOKUP(R104,'SOIL DATA'!$C2:$G293,5)</f>
        <v>2</v>
      </c>
    </row>
    <row r="108" spans="1:20">
      <c r="A108" s="26" t="s">
        <v>42</v>
      </c>
      <c r="B108" s="26"/>
      <c r="C108" s="16">
        <v>0.75</v>
      </c>
      <c r="D108" s="16"/>
      <c r="E108" s="16">
        <f>VLOOKUP(D$104,'SOIL DATA'!$C2:$G294,4)</f>
        <v>0</v>
      </c>
      <c r="F108" s="16"/>
      <c r="G108" s="16">
        <f>VLOOKUP(F$104,'SOIL DATA'!$C2:$G294,4)</f>
        <v>1</v>
      </c>
      <c r="H108" s="16"/>
      <c r="I108" s="16">
        <f>VLOOKUP(H$104,'SOIL DATA'!$C2:$G294,4)</f>
        <v>1</v>
      </c>
      <c r="J108" s="16"/>
      <c r="K108" s="16">
        <f>VLOOKUP(J$104,'SOIL DATA'!$C2:$G294,4)</f>
        <v>0</v>
      </c>
      <c r="L108" s="16"/>
      <c r="M108" s="16">
        <f>VLOOKUP(L$104,'SOIL DATA'!$C2:$G294,4)</f>
        <v>1</v>
      </c>
      <c r="N108" s="16"/>
      <c r="O108" s="16">
        <f>VLOOKUP(N$104,'SOIL DATA'!$C2:$G294,4)</f>
        <v>1</v>
      </c>
      <c r="P108" s="16"/>
      <c r="Q108" s="16">
        <f>VLOOKUP(P$104,'SOIL DATA'!$C2:$G294,4)</f>
        <v>0</v>
      </c>
      <c r="R108" s="16"/>
      <c r="S108" s="16">
        <f>VLOOKUP(R$104,'SOIL DATA'!$C2:$G294,4)</f>
        <v>1</v>
      </c>
    </row>
    <row r="109" spans="1:20">
      <c r="A109" s="27" t="s">
        <v>45</v>
      </c>
      <c r="B109" s="27"/>
      <c r="C109" s="16"/>
      <c r="D109" s="16">
        <v>5</v>
      </c>
      <c r="E109" s="16"/>
      <c r="F109" s="16">
        <v>5</v>
      </c>
      <c r="G109" s="16">
        <f>IF(F109=1,0,IF(F109=2,1,IF(F109=3,2,IF(F109=4,4,IF(F109=5,8,"?")))))</f>
        <v>8</v>
      </c>
      <c r="H109" s="16">
        <v>5</v>
      </c>
      <c r="I109" s="16">
        <f>IF(H109=1,0,IF(H109=2,1,IF(H109=3,2,IF(H109=4,4,IF(H109=5,8,"?")))))</f>
        <v>8</v>
      </c>
      <c r="J109" s="16">
        <v>5</v>
      </c>
      <c r="K109" s="16">
        <f>IF(J109=1,0,IF(J109=2,1,IF(J109=3,2,IF(J109=4,4,IF(J109=5,8,"?")))))</f>
        <v>8</v>
      </c>
      <c r="L109" s="16">
        <v>5</v>
      </c>
      <c r="M109" s="16">
        <f>IF(L109=1,0,IF(L109=2,1,IF(L109=3,2,IF(L109=4,4,IF(L109=5,8,"?")))))</f>
        <v>8</v>
      </c>
      <c r="N109" s="16">
        <v>5</v>
      </c>
      <c r="O109" s="16">
        <f>IF(N109=1,0,IF(N109=2,1,IF(N109=3,2,IF(N109=4,4,IF(N109=5,8,"?")))))</f>
        <v>8</v>
      </c>
      <c r="P109" s="16">
        <v>5</v>
      </c>
      <c r="Q109" s="16">
        <f>IF(P109=1,0,IF(P109=2,1,IF(P109=3,2,IF(P109=4,4,IF(P109=5,8,"?")))))</f>
        <v>8</v>
      </c>
      <c r="R109" s="16">
        <v>5</v>
      </c>
      <c r="S109" s="16">
        <f>IF(R109=1,0,IF(R109=2,1,IF(R109=3,2,IF(R109=4,4,IF(R109=5,8,"?")))))</f>
        <v>8</v>
      </c>
    </row>
    <row r="110" spans="1:20">
      <c r="A110" s="24" t="s">
        <v>44</v>
      </c>
      <c r="B110" s="24"/>
      <c r="C110" s="16"/>
      <c r="D110" s="16">
        <v>1</v>
      </c>
      <c r="E110" s="16"/>
      <c r="F110" s="16">
        <v>1</v>
      </c>
      <c r="G110" s="16"/>
      <c r="H110" s="16">
        <v>1</v>
      </c>
      <c r="I110" s="16"/>
      <c r="J110" s="16">
        <v>1</v>
      </c>
      <c r="K110" s="16"/>
      <c r="L110" s="16">
        <v>1</v>
      </c>
      <c r="M110" s="16"/>
      <c r="N110" s="16">
        <v>1</v>
      </c>
      <c r="O110" s="16"/>
      <c r="P110" s="16">
        <v>1</v>
      </c>
      <c r="Q110" s="16"/>
      <c r="R110" s="16">
        <v>1</v>
      </c>
      <c r="S110" s="16"/>
    </row>
    <row r="111" spans="1:20">
      <c r="A111" s="23" t="s">
        <v>43</v>
      </c>
      <c r="B111" s="23"/>
      <c r="C111" s="16">
        <v>0.75</v>
      </c>
      <c r="D111" s="16"/>
      <c r="E111" s="16">
        <f>IF(D109+D110=10,8,IF(D109=1,0,IF(D110=1,0,IF(D109=2,1,IF(D110=2,1,IF(D109=3,2,IF(D110=3,2,4)))))))</f>
        <v>0</v>
      </c>
      <c r="F111" s="16"/>
      <c r="G111" s="16">
        <f>IF(F109+F110=10,8,IF(F109=1,0,IF(F110=1,0,IF(F109=2,1,IF(F110=2,1,IF(F109=3,2,IF(F110=3,2,4)))))))</f>
        <v>0</v>
      </c>
      <c r="H111" s="16"/>
      <c r="I111" s="16">
        <f>IF(H109+H110=10,8,IF(H109=1,0,IF(H110=1,0,IF(H109=2,1,IF(H110=2,1,IF(H109=3,2,IF(H110=3,2,4)))))))</f>
        <v>0</v>
      </c>
      <c r="J111" s="16"/>
      <c r="K111" s="16">
        <f>IF(J109+J110=10,8,IF(J109=1,0,IF(J110=1,0,IF(J109=2,1,IF(J110=2,1,IF(J109=3,2,IF(J110=3,2,4)))))))</f>
        <v>0</v>
      </c>
      <c r="L111" s="16"/>
      <c r="M111" s="16">
        <f>IF(L109+L110=10,8,IF(L109=1,0,IF(L110=1,0,IF(L109=2,1,IF(L110=2,1,IF(L109=3,2,IF(L110=3,2,4)))))))</f>
        <v>0</v>
      </c>
      <c r="N111" s="16"/>
      <c r="O111" s="16">
        <f>IF(N109+N110=10,8,IF(N109=1,0,IF(N110=1,0,IF(N109=2,1,IF(N110=2,1,IF(N109=3,2,IF(N110=3,2,4)))))))</f>
        <v>0</v>
      </c>
      <c r="P111" s="16"/>
      <c r="Q111" s="16">
        <f>IF(P109+P110=10,8,IF(P109=1,0,IF(P110=1,0,IF(P109=2,1,IF(P110=2,1,IF(P109=3,2,IF(P110=3,2,4)))))))</f>
        <v>0</v>
      </c>
      <c r="R111" s="16"/>
      <c r="S111" s="16">
        <f>IF(R109+R110=10,8,IF(R109=1,0,IF(R110=1,0,IF(R109=2,1,IF(R110=2,1,IF(R109=3,2,IF(R110=3,2,4)))))))</f>
        <v>0</v>
      </c>
    </row>
    <row r="112" spans="1:20">
      <c r="A112" s="24" t="s">
        <v>46</v>
      </c>
      <c r="B112" s="24"/>
      <c r="C112" s="14"/>
      <c r="D112" s="16">
        <v>1</v>
      </c>
      <c r="E112" s="16"/>
      <c r="F112" s="16">
        <v>1</v>
      </c>
      <c r="G112" s="16"/>
      <c r="H112" s="16">
        <v>1</v>
      </c>
      <c r="I112" s="16"/>
      <c r="J112" s="16">
        <v>1</v>
      </c>
      <c r="K112" s="16"/>
      <c r="L112" s="16">
        <v>1</v>
      </c>
      <c r="M112" s="16"/>
      <c r="N112" s="16">
        <v>1</v>
      </c>
      <c r="O112" s="16"/>
      <c r="P112" s="16">
        <v>1</v>
      </c>
      <c r="Q112" s="16"/>
      <c r="R112" s="16">
        <v>1</v>
      </c>
      <c r="S112" s="16"/>
    </row>
    <row r="113" spans="1:19">
      <c r="A113" s="23" t="s">
        <v>68</v>
      </c>
      <c r="B113" s="23"/>
      <c r="C113" s="16">
        <v>0.5</v>
      </c>
      <c r="D113" s="16"/>
      <c r="E113" s="16">
        <f>IF(D112=1,0,IF(D10&lt;60,1,IF(D10&lt;140,2,IF(D10&lt;190,4,8))))</f>
        <v>0</v>
      </c>
      <c r="F113" s="16"/>
      <c r="G113" s="16">
        <f>IF(F112=1,0,IF(F10&lt;60,1,IF(F10&lt;140,2,IF(F10&lt;190,4,8))))</f>
        <v>0</v>
      </c>
      <c r="H113" s="16"/>
      <c r="I113" s="16">
        <f>IF(H112=1,0,IF(H10&lt;60,1,IF(H10&lt;140,2,IF(H10&lt;190,4,8))))</f>
        <v>0</v>
      </c>
      <c r="J113" s="16"/>
      <c r="K113" s="16">
        <f>IF(J112=1,0,IF(J10&lt;60,1,IF(J10&lt;140,2,IF(J10&lt;190,4,8))))</f>
        <v>0</v>
      </c>
      <c r="L113" s="16"/>
      <c r="M113" s="16">
        <f>IF(L112=1,0,IF(L10&lt;60,1,IF(L10&lt;140,2,IF(L10&lt;190,4,8))))</f>
        <v>0</v>
      </c>
      <c r="N113" s="16"/>
      <c r="O113" s="16">
        <f>IF(N112=1,0,IF(N10&lt;60,1,IF(N10&lt;140,2,IF(N10&lt;190,4,8))))</f>
        <v>0</v>
      </c>
      <c r="P113" s="16"/>
      <c r="Q113" s="16">
        <f>IF(P112=1,0,IF(P10&lt;60,1,IF(P10&lt;140,2,IF(P10&lt;190,4,8))))</f>
        <v>0</v>
      </c>
      <c r="R113" s="16"/>
      <c r="S113" s="16">
        <f>IF(R112=1,0,IF(R10&lt;60,1,IF(R10&lt;140,2,IF(R10&lt;190,4,8))))</f>
        <v>0</v>
      </c>
    </row>
    <row r="114" spans="1:19">
      <c r="A114" s="23" t="s">
        <v>64</v>
      </c>
      <c r="B114" s="23"/>
      <c r="C114" s="16">
        <v>1</v>
      </c>
      <c r="D114" s="16"/>
      <c r="E114" s="16">
        <f>IF(D10&lt;40,0,(D10-40)*0.1)</f>
        <v>6.2</v>
      </c>
      <c r="F114" s="16"/>
      <c r="G114" s="16">
        <f>IF(F10&lt;40,0,(F10-40)*0.1)</f>
        <v>7.5</v>
      </c>
      <c r="H114" s="16"/>
      <c r="I114" s="16">
        <f>IF(H10&lt;40,0,(H10-40)*0.1)</f>
        <v>3.9000000000000004</v>
      </c>
      <c r="J114" s="16"/>
      <c r="K114" s="16">
        <f>IF(J10&lt;40,0,(J10-40)*0.1)</f>
        <v>1</v>
      </c>
      <c r="L114" s="16"/>
      <c r="M114" s="16">
        <f>IF(L10&lt;40,0,(L10-40)*0.1)</f>
        <v>8.1</v>
      </c>
      <c r="N114" s="16"/>
      <c r="O114" s="16">
        <f>IF(N10&lt;40,0,(N10-40)*0.1)</f>
        <v>0</v>
      </c>
      <c r="P114" s="16"/>
      <c r="Q114" s="16">
        <f>IF(P10&lt;40,0,(P10-40)*0.1)</f>
        <v>0</v>
      </c>
      <c r="R114" s="16"/>
      <c r="S114" s="16">
        <f>IF(R10&lt;40,0,(R10-40)*0.1)</f>
        <v>0</v>
      </c>
    </row>
    <row r="115" spans="1:19">
      <c r="A115" s="23" t="s">
        <v>65</v>
      </c>
      <c r="B115" s="23"/>
      <c r="C115" s="16">
        <v>1</v>
      </c>
      <c r="D115" s="16"/>
      <c r="E115" s="16">
        <f>D25*0.02</f>
        <v>0</v>
      </c>
      <c r="F115" s="16"/>
      <c r="G115" s="16">
        <f>F25*0.02</f>
        <v>0</v>
      </c>
      <c r="H115" s="16"/>
      <c r="I115" s="16">
        <f>H25*0.02</f>
        <v>0</v>
      </c>
      <c r="J115" s="16"/>
      <c r="K115" s="16">
        <f>J25*0.02</f>
        <v>0</v>
      </c>
      <c r="L115" s="16"/>
      <c r="M115" s="16">
        <f>L25*0.02</f>
        <v>0</v>
      </c>
      <c r="N115" s="16"/>
      <c r="O115" s="16">
        <f>N25*0.02</f>
        <v>0</v>
      </c>
      <c r="P115" s="16"/>
      <c r="Q115" s="16">
        <f>P25*0.02</f>
        <v>0</v>
      </c>
      <c r="R115" s="16"/>
      <c r="S115" s="16">
        <f>R25*0.02</f>
        <v>0</v>
      </c>
    </row>
    <row r="116" spans="1:19">
      <c r="A116" s="24" t="s">
        <v>69</v>
      </c>
      <c r="B116" s="24"/>
      <c r="C116" s="16"/>
      <c r="D116" s="16">
        <v>1</v>
      </c>
      <c r="E116" s="16"/>
      <c r="F116" s="16">
        <v>1</v>
      </c>
      <c r="G116" s="16"/>
      <c r="H116" s="16">
        <v>1</v>
      </c>
      <c r="I116" s="16"/>
      <c r="J116" s="16">
        <v>1</v>
      </c>
      <c r="K116" s="16"/>
      <c r="L116" s="16">
        <v>1</v>
      </c>
      <c r="M116" s="16"/>
      <c r="N116" s="16">
        <v>1</v>
      </c>
      <c r="O116" s="16"/>
      <c r="P116" s="16">
        <v>1</v>
      </c>
      <c r="Q116" s="16"/>
      <c r="R116" s="16">
        <v>1</v>
      </c>
      <c r="S116" s="16"/>
    </row>
    <row r="117" spans="1:19">
      <c r="A117" s="24" t="s">
        <v>67</v>
      </c>
      <c r="B117" s="24"/>
      <c r="C117" s="16"/>
      <c r="D117" s="16">
        <v>1</v>
      </c>
      <c r="E117" s="16"/>
      <c r="F117" s="16">
        <v>1</v>
      </c>
      <c r="G117" s="16"/>
      <c r="H117" s="16">
        <v>1</v>
      </c>
      <c r="I117" s="16"/>
      <c r="J117" s="16">
        <v>1</v>
      </c>
      <c r="K117" s="16"/>
      <c r="L117" s="16">
        <v>1</v>
      </c>
      <c r="M117" s="16"/>
      <c r="N117" s="16">
        <v>1</v>
      </c>
      <c r="O117" s="16"/>
      <c r="P117" s="16">
        <v>1</v>
      </c>
      <c r="Q117" s="16"/>
      <c r="R117" s="16">
        <v>1</v>
      </c>
      <c r="S117" s="16"/>
    </row>
    <row r="118" spans="1:19">
      <c r="A118" s="23" t="s">
        <v>66</v>
      </c>
      <c r="B118" s="23"/>
      <c r="C118" s="16">
        <v>1</v>
      </c>
      <c r="D118" s="16"/>
      <c r="E118" s="16">
        <f>IF(D116=1,0,IF(D117=1,0,IF(D116+10*D117&lt;23,1,IF(D116+10*D117&lt;33,2,IF(D116+10*D117&lt;43,4,8)))))</f>
        <v>0</v>
      </c>
      <c r="F118" s="16"/>
      <c r="G118" s="16">
        <f>IF(F116=1,0,IF(F117=1,0,IF(F116+10*F117&lt;23,1,IF(F116+10*F117&lt;33,2,IF(F116+10*F117&lt;43,4,8)))))</f>
        <v>0</v>
      </c>
      <c r="H118" s="16"/>
      <c r="I118" s="16">
        <f>IF(H116=1,0,IF(H117=1,0,IF(H116+10*H117&lt;23,1,IF(H116+10*H117&lt;33,2,IF(H116+10*H117&lt;43,4,8)))))</f>
        <v>0</v>
      </c>
      <c r="J118" s="16"/>
      <c r="K118" s="16">
        <f>IF(J116=1,0,IF(J117=1,0,IF(J116+10*J117&lt;23,1,IF(J116+10*J117&lt;33,2,IF(J116+10*J117&lt;43,4,8)))))</f>
        <v>0</v>
      </c>
      <c r="L118" s="16"/>
      <c r="M118" s="16">
        <f>IF(L116=1,0,IF(L117=1,0,IF(L116+10*L117&lt;23,1,IF(L116+10*L117&lt;33,2,IF(L116+10*L117&lt;43,4,8)))))</f>
        <v>0</v>
      </c>
      <c r="N118" s="16"/>
      <c r="O118" s="16">
        <f>IF(N116=1,0,IF(N117=1,0,IF(N116+10*N117&lt;23,1,IF(N116+10*N117&lt;33,2,IF(N116+10*N117&lt;43,4,8)))))</f>
        <v>0</v>
      </c>
      <c r="P118" s="16"/>
      <c r="Q118" s="16">
        <f>IF(P116=1,0,IF(P117=1,0,IF(P116+10*P117&lt;23,1,IF(P116+10*P117&lt;33,2,IF(P116+10*P117&lt;43,4,8)))))</f>
        <v>0</v>
      </c>
      <c r="R118" s="16"/>
      <c r="S118" s="16">
        <f>IF(R116=1,0,IF(R117=1,0,IF(R116+10*R117&lt;23,1,IF(R116+10*R117&lt;33,2,IF(R116+10*R117&lt;43,4,8)))))</f>
        <v>0</v>
      </c>
    </row>
    <row r="119" spans="1:19">
      <c r="A119" s="27" t="s">
        <v>70</v>
      </c>
      <c r="B119" s="27"/>
      <c r="C119" s="16"/>
      <c r="D119" s="16">
        <v>2</v>
      </c>
      <c r="E119" s="16"/>
      <c r="F119" s="16">
        <v>2</v>
      </c>
      <c r="G119" s="16"/>
      <c r="H119" s="16">
        <v>2</v>
      </c>
      <c r="I119" s="16"/>
      <c r="J119" s="16">
        <v>2</v>
      </c>
      <c r="K119" s="16"/>
      <c r="L119" s="16">
        <v>2</v>
      </c>
      <c r="M119" s="16"/>
      <c r="N119" s="16">
        <v>2</v>
      </c>
      <c r="O119" s="16"/>
      <c r="P119" s="16">
        <v>2</v>
      </c>
      <c r="Q119" s="16"/>
      <c r="R119" s="16">
        <v>2</v>
      </c>
      <c r="S119" s="16"/>
    </row>
    <row r="120" spans="1:19">
      <c r="A120" s="27" t="s">
        <v>71</v>
      </c>
      <c r="B120" s="27"/>
      <c r="C120" s="16"/>
      <c r="D120" s="16">
        <v>3</v>
      </c>
      <c r="E120" s="16"/>
      <c r="F120" s="16">
        <v>3</v>
      </c>
      <c r="G120" s="16"/>
      <c r="H120" s="16">
        <v>3</v>
      </c>
      <c r="I120" s="16"/>
      <c r="J120" s="16">
        <v>3</v>
      </c>
      <c r="K120" s="16"/>
      <c r="L120" s="16">
        <v>3</v>
      </c>
      <c r="M120" s="16"/>
      <c r="N120" s="16">
        <v>3</v>
      </c>
      <c r="O120" s="16"/>
      <c r="P120" s="16">
        <v>3</v>
      </c>
      <c r="Q120" s="16"/>
      <c r="R120" s="16">
        <v>3</v>
      </c>
      <c r="S120" s="16"/>
    </row>
    <row r="121" spans="1:19">
      <c r="A121" s="26" t="s">
        <v>72</v>
      </c>
      <c r="B121" s="26"/>
      <c r="C121" s="16">
        <v>1</v>
      </c>
      <c r="D121" s="16"/>
      <c r="E121" s="16">
        <f>IF(D119=1,0,IF(D120=1,0,IF(D119+10*D120&lt;23,1,IF(D119+10*D120&lt;33,2,IF(D119+10*D120&lt;43,4,8)))))</f>
        <v>2</v>
      </c>
      <c r="F121" s="16"/>
      <c r="G121" s="16">
        <f>IF(F119=1,0,IF(F120=1,0,IF(F119+10*F120&lt;23,1,IF(F119+10*F120&lt;33,2,IF(F119+10*F120&lt;43,4,8)))))</f>
        <v>2</v>
      </c>
      <c r="H121" s="16"/>
      <c r="I121" s="16">
        <f>IF(H119=1,0,IF(H120=1,0,IF(H119+10*H120&lt;23,1,IF(H119+10*H120&lt;33,2,IF(H119+10*H120&lt;43,4,8)))))</f>
        <v>2</v>
      </c>
      <c r="J121" s="16"/>
      <c r="K121" s="16">
        <f>IF(J119=1,0,IF(J120=1,0,IF(J119+10*J120&lt;23,1,IF(J119+10*J120&lt;33,2,IF(J119+10*J120&lt;43,4,8)))))</f>
        <v>2</v>
      </c>
      <c r="L121" s="16"/>
      <c r="M121" s="16">
        <f>IF(L119=1,0,IF(L120=1,0,IF(L119+10*L120&lt;23,1,IF(L119+10*L120&lt;33,2,IF(L119+10*L120&lt;43,4,8)))))</f>
        <v>2</v>
      </c>
      <c r="N121" s="16"/>
      <c r="O121" s="16">
        <f>IF(N119=1,0,IF(N120=1,0,IF(N119+10*N120&lt;23,1,IF(N119+10*N120&lt;33,2,IF(N119+10*N120&lt;43,4,8)))))</f>
        <v>2</v>
      </c>
      <c r="P121" s="16"/>
      <c r="Q121" s="16">
        <f>IF(P119=1,0,IF(P120=1,0,IF(P119+10*P120&lt;23,1,IF(P119+10*P120&lt;33,2,IF(P119+10*P120&lt;43,4,8)))))</f>
        <v>2</v>
      </c>
      <c r="R121" s="16"/>
      <c r="S121" s="16">
        <f>IF(R119=1,0,IF(R120=1,0,IF(R119+10*R120&lt;23,1,IF(R119+10*R120&lt;33,2,IF(R119+10*R120&lt;43,4,8)))))</f>
        <v>2</v>
      </c>
    </row>
    <row r="122" spans="1:19">
      <c r="A122" s="23" t="s">
        <v>73</v>
      </c>
      <c r="B122" s="23"/>
      <c r="C122" s="16">
        <v>1</v>
      </c>
      <c r="D122" s="16"/>
      <c r="E122" s="16">
        <f>D28*0.02</f>
        <v>2.02</v>
      </c>
      <c r="F122" s="16"/>
      <c r="G122" s="16">
        <f>F28*0.02</f>
        <v>2.02</v>
      </c>
      <c r="H122" s="16"/>
      <c r="I122" s="16">
        <f>H28*0.02</f>
        <v>2.02</v>
      </c>
      <c r="J122" s="16"/>
      <c r="K122" s="16">
        <f>J28*0.02</f>
        <v>2.02</v>
      </c>
      <c r="L122" s="16"/>
      <c r="M122" s="16">
        <f>L28*0.02</f>
        <v>2.02</v>
      </c>
      <c r="N122" s="16"/>
      <c r="O122" s="16">
        <f>N28*0.02</f>
        <v>2.02</v>
      </c>
      <c r="P122" s="16"/>
      <c r="Q122" s="16">
        <f>P28*0.02</f>
        <v>2.02</v>
      </c>
      <c r="R122" s="16"/>
      <c r="S122" s="16">
        <f>R28*0.02</f>
        <v>2.02</v>
      </c>
    </row>
    <row r="123" spans="1:19">
      <c r="A123" s="14"/>
      <c r="B123" s="14"/>
      <c r="C123" s="16"/>
      <c r="D123" s="16"/>
      <c r="E123" s="16">
        <f>$C105*E105+$C106*E106+$C107*E107+$C108*E108+$C111*E111+$C113*E113+$C114*E114+$C115*E115+$C118*E118+$C121*E121+$C122*E122</f>
        <v>12.969999999999999</v>
      </c>
      <c r="F123" s="16"/>
      <c r="G123" s="16">
        <f>$C105*G105+$C106*G106+$C107*G107+$C108*G108+$C111*G111+$C113*G113+$C114*G114+$C115*G115+$C118*G118+$C121*G121+$C122*G122</f>
        <v>15.02</v>
      </c>
      <c r="H123" s="16"/>
      <c r="I123" s="16">
        <f>$C105*I105+$C106*I106+$C107*I107+$C108*I108+$C111*I111+$C113*I113+$C114*I114+$C115*I115+$C118*I118+$C121*I121+$C122*I122</f>
        <v>11.42</v>
      </c>
      <c r="J123" s="16"/>
      <c r="K123" s="16">
        <f>$C105*K105+$C106*K106+$C107*K107+$C108*K108+$C111*K111+$C113*K113+$C114*K114+$C115*K115+$C118*K118+$C121*K121+$C122*K122</f>
        <v>7.77</v>
      </c>
      <c r="L123" s="16"/>
      <c r="M123" s="16">
        <f>$C105*M105+$C106*M106+$C107*M107+$C108*M108+$C111*M111+$C113*M113+$C114*M114+$C115*M115+$C118*M118+$C121*M121+$C122*M122</f>
        <v>15.62</v>
      </c>
      <c r="N123" s="16"/>
      <c r="O123" s="16">
        <f>$C105*O105+$C106*O106+$C107*O107+$C108*O108+$C111*O111+$C113*O113+$C114*O114+$C115*O115+$C118*O118+$C121*O121+$C122*O122</f>
        <v>7.52</v>
      </c>
      <c r="P123" s="16"/>
      <c r="Q123" s="16">
        <f>$C105*Q105+$C106*Q106+$C107*Q107+$C108*Q108+$C111*Q111+$C113*Q113+$C114*Q114+$C115*Q115+$C118*Q118+$C121*Q121+$C122*Q122</f>
        <v>6.77</v>
      </c>
      <c r="R123" s="16"/>
      <c r="S123" s="16">
        <f>$C105*S105+$C106*S106+$C107*S107+$C108*S108+$C111*S111+$C113*S113+$C114*S114+$C115*S115+$C118*S118+$C121*S121+$C122*S122</f>
        <v>7.52</v>
      </c>
    </row>
    <row r="124" spans="1:19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</sheetData>
  <mergeCells count="229">
    <mergeCell ref="R7:S7"/>
    <mergeCell ref="L8:M8"/>
    <mergeCell ref="N8:O8"/>
    <mergeCell ref="P8:Q8"/>
    <mergeCell ref="R8:S8"/>
    <mergeCell ref="D8:E8"/>
    <mergeCell ref="F8:G8"/>
    <mergeCell ref="H8:I8"/>
    <mergeCell ref="J8:K8"/>
    <mergeCell ref="D7:E7"/>
    <mergeCell ref="P1:R1"/>
    <mergeCell ref="P2:R2"/>
    <mergeCell ref="P3:R3"/>
    <mergeCell ref="N1:O1"/>
    <mergeCell ref="N2:O2"/>
    <mergeCell ref="N3:O3"/>
    <mergeCell ref="H6:I6"/>
    <mergeCell ref="L6:M6"/>
    <mergeCell ref="F6:G6"/>
    <mergeCell ref="J19:K19"/>
    <mergeCell ref="J22:K22"/>
    <mergeCell ref="F28:G28"/>
    <mergeCell ref="H28:I28"/>
    <mergeCell ref="J28:K28"/>
    <mergeCell ref="D29:E29"/>
    <mergeCell ref="D27:E27"/>
    <mergeCell ref="R6:S6"/>
    <mergeCell ref="F7:G7"/>
    <mergeCell ref="H7:I7"/>
    <mergeCell ref="J7:K7"/>
    <mergeCell ref="L7:M7"/>
    <mergeCell ref="N7:O7"/>
    <mergeCell ref="P7:Q7"/>
    <mergeCell ref="D6:E6"/>
    <mergeCell ref="D19:E19"/>
    <mergeCell ref="F19:G19"/>
    <mergeCell ref="D24:E24"/>
    <mergeCell ref="N18:O18"/>
    <mergeCell ref="P16:Q16"/>
    <mergeCell ref="P19:Q19"/>
    <mergeCell ref="H22:I22"/>
    <mergeCell ref="D25:E25"/>
    <mergeCell ref="D26:E26"/>
    <mergeCell ref="A105:B105"/>
    <mergeCell ref="D20:E20"/>
    <mergeCell ref="D21:E21"/>
    <mergeCell ref="D22:E22"/>
    <mergeCell ref="D101:S101"/>
    <mergeCell ref="F21:G21"/>
    <mergeCell ref="H21:I21"/>
    <mergeCell ref="J21:K21"/>
    <mergeCell ref="L21:M21"/>
    <mergeCell ref="N21:O21"/>
    <mergeCell ref="P21:Q21"/>
    <mergeCell ref="L22:M22"/>
    <mergeCell ref="N22:O22"/>
    <mergeCell ref="P20:Q20"/>
    <mergeCell ref="L20:M20"/>
    <mergeCell ref="N20:O20"/>
    <mergeCell ref="R20:S20"/>
    <mergeCell ref="R21:S21"/>
    <mergeCell ref="P25:Q25"/>
    <mergeCell ref="R25:S25"/>
    <mergeCell ref="F25:G25"/>
    <mergeCell ref="H25:I25"/>
    <mergeCell ref="F22:G22"/>
    <mergeCell ref="B38:M45"/>
    <mergeCell ref="H15:I15"/>
    <mergeCell ref="J15:K15"/>
    <mergeCell ref="D18:E18"/>
    <mergeCell ref="F18:G18"/>
    <mergeCell ref="H18:I18"/>
    <mergeCell ref="J18:K18"/>
    <mergeCell ref="H16:I16"/>
    <mergeCell ref="J16:K16"/>
    <mergeCell ref="D17:E17"/>
    <mergeCell ref="F17:G17"/>
    <mergeCell ref="H17:I17"/>
    <mergeCell ref="J17:K17"/>
    <mergeCell ref="F16:G16"/>
    <mergeCell ref="L15:M15"/>
    <mergeCell ref="N15:O15"/>
    <mergeCell ref="P15:Q15"/>
    <mergeCell ref="R15:S15"/>
    <mergeCell ref="P22:Q22"/>
    <mergeCell ref="R22:S22"/>
    <mergeCell ref="R18:S18"/>
    <mergeCell ref="L19:M19"/>
    <mergeCell ref="L26:M26"/>
    <mergeCell ref="L25:M25"/>
    <mergeCell ref="N25:O25"/>
    <mergeCell ref="R26:S26"/>
    <mergeCell ref="N19:O19"/>
    <mergeCell ref="L18:M18"/>
    <mergeCell ref="R16:S16"/>
    <mergeCell ref="L17:M17"/>
    <mergeCell ref="N17:O17"/>
    <mergeCell ref="P17:Q17"/>
    <mergeCell ref="R17:S17"/>
    <mergeCell ref="R19:S19"/>
    <mergeCell ref="L16:M16"/>
    <mergeCell ref="N16:O16"/>
    <mergeCell ref="L28:M28"/>
    <mergeCell ref="N28:O28"/>
    <mergeCell ref="P28:Q28"/>
    <mergeCell ref="R28:S28"/>
    <mergeCell ref="F26:G26"/>
    <mergeCell ref="P18:Q18"/>
    <mergeCell ref="F29:G29"/>
    <mergeCell ref="H29:I29"/>
    <mergeCell ref="J29:K29"/>
    <mergeCell ref="L29:M29"/>
    <mergeCell ref="N26:O26"/>
    <mergeCell ref="P26:Q26"/>
    <mergeCell ref="J26:K26"/>
    <mergeCell ref="F27:G27"/>
    <mergeCell ref="H27:I27"/>
    <mergeCell ref="J27:K27"/>
    <mergeCell ref="L27:M27"/>
    <mergeCell ref="N29:O29"/>
    <mergeCell ref="P29:Q29"/>
    <mergeCell ref="H20:I20"/>
    <mergeCell ref="J20:K20"/>
    <mergeCell ref="J25:K25"/>
    <mergeCell ref="H26:I26"/>
    <mergeCell ref="H19:I19"/>
    <mergeCell ref="R33:S33"/>
    <mergeCell ref="D30:E30"/>
    <mergeCell ref="F30:G30"/>
    <mergeCell ref="H30:I30"/>
    <mergeCell ref="J30:K30"/>
    <mergeCell ref="L30:M30"/>
    <mergeCell ref="N30:O30"/>
    <mergeCell ref="P30:Q30"/>
    <mergeCell ref="F33:G33"/>
    <mergeCell ref="H33:I33"/>
    <mergeCell ref="J33:K33"/>
    <mergeCell ref="L33:M33"/>
    <mergeCell ref="N33:O33"/>
    <mergeCell ref="P33:Q33"/>
    <mergeCell ref="L34:M34"/>
    <mergeCell ref="N34:O34"/>
    <mergeCell ref="P34:Q34"/>
    <mergeCell ref="R34:S34"/>
    <mergeCell ref="D34:E34"/>
    <mergeCell ref="F34:G34"/>
    <mergeCell ref="H34:I34"/>
    <mergeCell ref="J34:K34"/>
    <mergeCell ref="J6:K6"/>
    <mergeCell ref="H9:I9"/>
    <mergeCell ref="J9:K9"/>
    <mergeCell ref="H10:I10"/>
    <mergeCell ref="J10:K10"/>
    <mergeCell ref="H11:I11"/>
    <mergeCell ref="J11:K11"/>
    <mergeCell ref="L10:M10"/>
    <mergeCell ref="L9:M9"/>
    <mergeCell ref="H12:I12"/>
    <mergeCell ref="J12:K12"/>
    <mergeCell ref="L12:M12"/>
    <mergeCell ref="L11:M11"/>
    <mergeCell ref="H13:I13"/>
    <mergeCell ref="J13:K13"/>
    <mergeCell ref="L13:M13"/>
    <mergeCell ref="D9:E9"/>
    <mergeCell ref="D10:E10"/>
    <mergeCell ref="D11:E11"/>
    <mergeCell ref="D12:E12"/>
    <mergeCell ref="D33:E33"/>
    <mergeCell ref="D16:E16"/>
    <mergeCell ref="D13:E13"/>
    <mergeCell ref="F9:G9"/>
    <mergeCell ref="F10:G10"/>
    <mergeCell ref="F11:G11"/>
    <mergeCell ref="F13:G13"/>
    <mergeCell ref="F12:G12"/>
    <mergeCell ref="D15:E15"/>
    <mergeCell ref="F15:G15"/>
    <mergeCell ref="D23:E23"/>
    <mergeCell ref="D28:E28"/>
    <mergeCell ref="F20:G20"/>
    <mergeCell ref="R102:S102"/>
    <mergeCell ref="P6:Q6"/>
    <mergeCell ref="N6:O6"/>
    <mergeCell ref="R30:S30"/>
    <mergeCell ref="N27:O27"/>
    <mergeCell ref="P27:Q27"/>
    <mergeCell ref="R27:S27"/>
    <mergeCell ref="R29:S29"/>
    <mergeCell ref="N12:O12"/>
    <mergeCell ref="N102:O102"/>
    <mergeCell ref="R11:S11"/>
    <mergeCell ref="N10:O10"/>
    <mergeCell ref="P10:Q10"/>
    <mergeCell ref="R10:S10"/>
    <mergeCell ref="N9:O9"/>
    <mergeCell ref="P9:Q9"/>
    <mergeCell ref="R9:S9"/>
    <mergeCell ref="N11:O11"/>
    <mergeCell ref="P11:Q11"/>
    <mergeCell ref="P12:Q12"/>
    <mergeCell ref="R12:S12"/>
    <mergeCell ref="N13:O13"/>
    <mergeCell ref="P13:Q13"/>
    <mergeCell ref="R13:S13"/>
    <mergeCell ref="A122:B122"/>
    <mergeCell ref="A118:B118"/>
    <mergeCell ref="A117:B117"/>
    <mergeCell ref="A116:B116"/>
    <mergeCell ref="A115:B115"/>
    <mergeCell ref="P102:Q102"/>
    <mergeCell ref="H102:I102"/>
    <mergeCell ref="J102:K102"/>
    <mergeCell ref="L102:M102"/>
    <mergeCell ref="A106:B106"/>
    <mergeCell ref="A121:B121"/>
    <mergeCell ref="A120:B120"/>
    <mergeCell ref="A119:B119"/>
    <mergeCell ref="A108:B108"/>
    <mergeCell ref="A107:B107"/>
    <mergeCell ref="A114:B114"/>
    <mergeCell ref="A113:B113"/>
    <mergeCell ref="A112:B112"/>
    <mergeCell ref="A111:B111"/>
    <mergeCell ref="A110:B110"/>
    <mergeCell ref="A109:B109"/>
    <mergeCell ref="F102:G102"/>
    <mergeCell ref="D102:E102"/>
    <mergeCell ref="A104:B104"/>
  </mergeCells>
  <phoneticPr fontId="7" type="noConversion"/>
  <printOptions horizontalCentered="1"/>
  <pageMargins left="0.25" right="0.25" top="0.5" bottom="0.5" header="0.5" footer="0.5"/>
  <pageSetup scale="74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3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7</xdr:row>
                    <xdr:rowOff>38100</xdr:rowOff>
                  </from>
                  <to>
                    <xdr:col>4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4" name="Drop Down 2">
              <controlPr defaultSize="0" autoLine="0" autoPict="0">
                <anchor moveWithCells="1">
                  <from>
                    <xdr:col>5</xdr:col>
                    <xdr:colOff>0</xdr:colOff>
                    <xdr:row>7</xdr:row>
                    <xdr:rowOff>38100</xdr:rowOff>
                  </from>
                  <to>
                    <xdr:col>6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5" name="Drop Down 3">
              <controlPr defaultSize="0" autoLine="0" autoPict="0">
                <anchor moveWithCells="1">
                  <from>
                    <xdr:col>7</xdr:col>
                    <xdr:colOff>0</xdr:colOff>
                    <xdr:row>7</xdr:row>
                    <xdr:rowOff>38100</xdr:rowOff>
                  </from>
                  <to>
                    <xdr:col>8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6" name="Drop Down 4">
              <controlPr defaultSize="0" autoLine="0" autoPict="0">
                <anchor moveWithCells="1">
                  <from>
                    <xdr:col>9</xdr:col>
                    <xdr:colOff>0</xdr:colOff>
                    <xdr:row>7</xdr:row>
                    <xdr:rowOff>38100</xdr:rowOff>
                  </from>
                  <to>
                    <xdr:col>10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7</xdr:row>
                    <xdr:rowOff>38100</xdr:rowOff>
                  </from>
                  <to>
                    <xdr:col>12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8" name="Drop Down 6">
              <controlPr defaultSize="0" autoLine="0" autoPict="0">
                <anchor moveWithCells="1">
                  <from>
                    <xdr:col>13</xdr:col>
                    <xdr:colOff>0</xdr:colOff>
                    <xdr:row>7</xdr:row>
                    <xdr:rowOff>38100</xdr:rowOff>
                  </from>
                  <to>
                    <xdr:col>14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9" name="Drop Down 7">
              <controlPr defaultSize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16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10" name="Drop Down 8">
              <controlPr defaultSize="0" autoLine="0" autoPict="0">
                <anchor moveWithCells="1">
                  <from>
                    <xdr:col>17</xdr:col>
                    <xdr:colOff>0</xdr:colOff>
                    <xdr:row>7</xdr:row>
                    <xdr:rowOff>38100</xdr:rowOff>
                  </from>
                  <to>
                    <xdr:col>18</xdr:col>
                    <xdr:colOff>723900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5" r:id="rId11" name="Drop Down 9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38100</xdr:rowOff>
                  </from>
                  <to>
                    <xdr:col>4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6" r:id="rId12" name="Drop Down 10">
              <controlPr defaultSize="0" autoLine="0" autoPict="0">
                <anchor moveWithCells="1">
                  <from>
                    <xdr:col>5</xdr:col>
                    <xdr:colOff>0</xdr:colOff>
                    <xdr:row>15</xdr:row>
                    <xdr:rowOff>38100</xdr:rowOff>
                  </from>
                  <to>
                    <xdr:col>6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7" r:id="rId13" name="Drop Down 11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38100</xdr:rowOff>
                  </from>
                  <to>
                    <xdr:col>8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8" r:id="rId14" name="Drop Down 12">
              <controlPr defaultSize="0" autoLine="0" autoPict="0">
                <anchor moveWithCells="1">
                  <from>
                    <xdr:col>9</xdr:col>
                    <xdr:colOff>0</xdr:colOff>
                    <xdr:row>15</xdr:row>
                    <xdr:rowOff>38100</xdr:rowOff>
                  </from>
                  <to>
                    <xdr:col>10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9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15</xdr:row>
                    <xdr:rowOff>38100</xdr:rowOff>
                  </from>
                  <to>
                    <xdr:col>12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0" r:id="rId16" name="Drop Down 14">
              <controlPr defaultSize="0" autoLine="0" autoPict="0">
                <anchor moveWithCells="1">
                  <from>
                    <xdr:col>13</xdr:col>
                    <xdr:colOff>0</xdr:colOff>
                    <xdr:row>15</xdr:row>
                    <xdr:rowOff>38100</xdr:rowOff>
                  </from>
                  <to>
                    <xdr:col>14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1" r:id="rId17" name="Drop Down 15">
              <controlPr defaultSize="0" autoLine="0" autoPict="0">
                <anchor moveWithCells="1">
                  <from>
                    <xdr:col>15</xdr:col>
                    <xdr:colOff>0</xdr:colOff>
                    <xdr:row>15</xdr:row>
                    <xdr:rowOff>38100</xdr:rowOff>
                  </from>
                  <to>
                    <xdr:col>16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2" r:id="rId18" name="Drop Down 16">
              <controlPr defaultSize="0" autoLine="0" autoPict="0">
                <anchor moveWithCells="1">
                  <from>
                    <xdr:col>17</xdr:col>
                    <xdr:colOff>0</xdr:colOff>
                    <xdr:row>15</xdr:row>
                    <xdr:rowOff>38100</xdr:rowOff>
                  </from>
                  <to>
                    <xdr:col>18</xdr:col>
                    <xdr:colOff>723900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3" r:id="rId19" name="Drop Down 17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38100</xdr:rowOff>
                  </from>
                  <to>
                    <xdr:col>4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4" r:id="rId20" name="Drop Down 18">
              <controlPr defaultSize="0" autoLine="0" autoPict="0">
                <anchor moveWithCells="1">
                  <from>
                    <xdr:col>5</xdr:col>
                    <xdr:colOff>0</xdr:colOff>
                    <xdr:row>16</xdr:row>
                    <xdr:rowOff>38100</xdr:rowOff>
                  </from>
                  <to>
                    <xdr:col>6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21" name="Drop Down 19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38100</xdr:rowOff>
                  </from>
                  <to>
                    <xdr:col>8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22" name="Drop Down 20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38100</xdr:rowOff>
                  </from>
                  <to>
                    <xdr:col>10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16</xdr:row>
                    <xdr:rowOff>38100</xdr:rowOff>
                  </from>
                  <to>
                    <xdr:col>12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24" name="Drop Down 22">
              <controlPr defaultSize="0" autoLine="0" autoPict="0">
                <anchor moveWithCells="1">
                  <from>
                    <xdr:col>13</xdr:col>
                    <xdr:colOff>0</xdr:colOff>
                    <xdr:row>16</xdr:row>
                    <xdr:rowOff>38100</xdr:rowOff>
                  </from>
                  <to>
                    <xdr:col>14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25" name="Drop Down 23">
              <controlPr defaultSize="0" autoLine="0" autoPict="0">
                <anchor moveWithCells="1">
                  <from>
                    <xdr:col>15</xdr:col>
                    <xdr:colOff>0</xdr:colOff>
                    <xdr:row>16</xdr:row>
                    <xdr:rowOff>38100</xdr:rowOff>
                  </from>
                  <to>
                    <xdr:col>16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26" name="Drop Down 24">
              <controlPr defaultSize="0" autoLine="0" autoPict="0">
                <anchor moveWithCells="1">
                  <from>
                    <xdr:col>17</xdr:col>
                    <xdr:colOff>0</xdr:colOff>
                    <xdr:row>16</xdr:row>
                    <xdr:rowOff>38100</xdr:rowOff>
                  </from>
                  <to>
                    <xdr:col>18</xdr:col>
                    <xdr:colOff>723900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1" r:id="rId27" name="Drop Down 25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38100</xdr:rowOff>
                  </from>
                  <to>
                    <xdr:col>4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2" r:id="rId28" name="Drop Down 26">
              <controlPr defaultSize="0" autoLine="0" autoPict="0">
                <anchor moveWithCells="1">
                  <from>
                    <xdr:col>5</xdr:col>
                    <xdr:colOff>0</xdr:colOff>
                    <xdr:row>19</xdr:row>
                    <xdr:rowOff>38100</xdr:rowOff>
                  </from>
                  <to>
                    <xdr:col>6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3" r:id="rId29" name="Drop Down 27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38100</xdr:rowOff>
                  </from>
                  <to>
                    <xdr:col>8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4" r:id="rId30" name="Drop Down 28">
              <controlPr defaultSize="0" autoLine="0" autoPict="0">
                <anchor moveWithCells="1">
                  <from>
                    <xdr:col>9</xdr:col>
                    <xdr:colOff>0</xdr:colOff>
                    <xdr:row>19</xdr:row>
                    <xdr:rowOff>38100</xdr:rowOff>
                  </from>
                  <to>
                    <xdr:col>10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5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19</xdr:row>
                    <xdr:rowOff>38100</xdr:rowOff>
                  </from>
                  <to>
                    <xdr:col>12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6" r:id="rId32" name="Drop Down 30">
              <controlPr defaultSize="0" autoLine="0" autoPict="0">
                <anchor moveWithCells="1">
                  <from>
                    <xdr:col>13</xdr:col>
                    <xdr:colOff>0</xdr:colOff>
                    <xdr:row>19</xdr:row>
                    <xdr:rowOff>38100</xdr:rowOff>
                  </from>
                  <to>
                    <xdr:col>14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7" r:id="rId33" name="Drop Down 31">
              <controlPr defaultSize="0" autoLine="0" autoPict="0">
                <anchor moveWithCells="1">
                  <from>
                    <xdr:col>15</xdr:col>
                    <xdr:colOff>0</xdr:colOff>
                    <xdr:row>19</xdr:row>
                    <xdr:rowOff>38100</xdr:rowOff>
                  </from>
                  <to>
                    <xdr:col>16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8" r:id="rId34" name="Drop Down 32">
              <controlPr defaultSize="0" autoLine="0" autoPict="0">
                <anchor moveWithCells="1">
                  <from>
                    <xdr:col>17</xdr:col>
                    <xdr:colOff>0</xdr:colOff>
                    <xdr:row>19</xdr:row>
                    <xdr:rowOff>38100</xdr:rowOff>
                  </from>
                  <to>
                    <xdr:col>18</xdr:col>
                    <xdr:colOff>723900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9" r:id="rId35" name="Drop Down 33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38100</xdr:rowOff>
                  </from>
                  <to>
                    <xdr:col>4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0" r:id="rId36" name="Drop Down 34">
              <controlPr defaultSize="0" autoLine="0" autoPict="0">
                <anchor moveWithCells="1">
                  <from>
                    <xdr:col>5</xdr:col>
                    <xdr:colOff>0</xdr:colOff>
                    <xdr:row>20</xdr:row>
                    <xdr:rowOff>38100</xdr:rowOff>
                  </from>
                  <to>
                    <xdr:col>6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1" r:id="rId37" name="Drop Down 35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2" r:id="rId38" name="Drop Down 36">
              <controlPr defaultSize="0" autoLine="0" autoPict="0">
                <anchor moveWithCells="1">
                  <from>
                    <xdr:col>9</xdr:col>
                    <xdr:colOff>0</xdr:colOff>
                    <xdr:row>20</xdr:row>
                    <xdr:rowOff>38100</xdr:rowOff>
                  </from>
                  <to>
                    <xdr:col>10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3" r:id="rId39" name="Drop Down 37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38100</xdr:rowOff>
                  </from>
                  <to>
                    <xdr:col>12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4" r:id="rId40" name="Drop Down 38">
              <controlPr defaultSize="0" autoLine="0" autoPict="0">
                <anchor moveWithCells="1">
                  <from>
                    <xdr:col>13</xdr:col>
                    <xdr:colOff>0</xdr:colOff>
                    <xdr:row>20</xdr:row>
                    <xdr:rowOff>38100</xdr:rowOff>
                  </from>
                  <to>
                    <xdr:col>14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5" r:id="rId41" name="Drop Down 39">
              <controlPr defaultSize="0" autoLine="0" autoPict="0">
                <anchor moveWithCells="1">
                  <from>
                    <xdr:col>15</xdr:col>
                    <xdr:colOff>0</xdr:colOff>
                    <xdr:row>20</xdr:row>
                    <xdr:rowOff>38100</xdr:rowOff>
                  </from>
                  <to>
                    <xdr:col>16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6" r:id="rId42" name="Drop Down 40">
              <controlPr defaultSize="0" autoLine="0" autoPict="0">
                <anchor moveWithCells="1">
                  <from>
                    <xdr:col>17</xdr:col>
                    <xdr:colOff>0</xdr:colOff>
                    <xdr:row>20</xdr:row>
                    <xdr:rowOff>38100</xdr:rowOff>
                  </from>
                  <to>
                    <xdr:col>18</xdr:col>
                    <xdr:colOff>723900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7" r:id="rId43" name="Drop Down 41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38100</xdr:rowOff>
                  </from>
                  <to>
                    <xdr:col>4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8" r:id="rId44" name="Drop Down 42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38100</xdr:rowOff>
                  </from>
                  <to>
                    <xdr:col>6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9" r:id="rId45" name="Drop Down 43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38100</xdr:rowOff>
                  </from>
                  <to>
                    <xdr:col>8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0" r:id="rId46" name="Drop Down 44">
              <controlPr defaultSize="0" autoLine="0" autoPict="0">
                <anchor moveWithCells="1">
                  <from>
                    <xdr:col>9</xdr:col>
                    <xdr:colOff>0</xdr:colOff>
                    <xdr:row>21</xdr:row>
                    <xdr:rowOff>38100</xdr:rowOff>
                  </from>
                  <to>
                    <xdr:col>10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1" r:id="rId47" name="Drop Down 45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38100</xdr:rowOff>
                  </from>
                  <to>
                    <xdr:col>12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2" r:id="rId48" name="Drop Down 46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38100</xdr:rowOff>
                  </from>
                  <to>
                    <xdr:col>14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3" r:id="rId49" name="Drop Down 47">
              <controlPr defaultSize="0" autoLine="0" autoPict="0">
                <anchor moveWithCells="1">
                  <from>
                    <xdr:col>15</xdr:col>
                    <xdr:colOff>0</xdr:colOff>
                    <xdr:row>21</xdr:row>
                    <xdr:rowOff>38100</xdr:rowOff>
                  </from>
                  <to>
                    <xdr:col>16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4" r:id="rId50" name="Drop Down 48">
              <controlPr defaultSize="0" autoLine="0" autoPict="0">
                <anchor moveWithCells="1">
                  <from>
                    <xdr:col>17</xdr:col>
                    <xdr:colOff>0</xdr:colOff>
                    <xdr:row>21</xdr:row>
                    <xdr:rowOff>38100</xdr:rowOff>
                  </from>
                  <to>
                    <xdr:col>18</xdr:col>
                    <xdr:colOff>723900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5" r:id="rId51" name="Drop Down 49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38100</xdr:rowOff>
                  </from>
                  <to>
                    <xdr:col>4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6" r:id="rId52" name="Drop Down 50">
              <controlPr defaultSize="0" autoLine="0" autoPict="0">
                <anchor moveWithCells="1">
                  <from>
                    <xdr:col>4</xdr:col>
                    <xdr:colOff>723900</xdr:colOff>
                    <xdr:row>25</xdr:row>
                    <xdr:rowOff>38100</xdr:rowOff>
                  </from>
                  <to>
                    <xdr:col>6</xdr:col>
                    <xdr:colOff>711200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7" r:id="rId53" name="Drop Down 51">
              <controlPr defaultSize="0" autoLine="0" autoPict="0">
                <anchor moveWithCells="1">
                  <from>
                    <xdr:col>7</xdr:col>
                    <xdr:colOff>0</xdr:colOff>
                    <xdr:row>25</xdr:row>
                    <xdr:rowOff>38100</xdr:rowOff>
                  </from>
                  <to>
                    <xdr:col>8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8" r:id="rId54" name="Drop Down 52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38100</xdr:rowOff>
                  </from>
                  <to>
                    <xdr:col>10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9" r:id="rId55" name="Drop Down 53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38100</xdr:rowOff>
                  </from>
                  <to>
                    <xdr:col>12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0" r:id="rId56" name="Drop Down 54">
              <controlPr defaultSize="0" autoLine="0" autoPict="0">
                <anchor moveWithCells="1">
                  <from>
                    <xdr:col>13</xdr:col>
                    <xdr:colOff>0</xdr:colOff>
                    <xdr:row>25</xdr:row>
                    <xdr:rowOff>38100</xdr:rowOff>
                  </from>
                  <to>
                    <xdr:col>14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1" r:id="rId57" name="Drop Down 55">
              <controlPr defaultSize="0" autoLine="0" autoPict="0">
                <anchor moveWithCells="1">
                  <from>
                    <xdr:col>15</xdr:col>
                    <xdr:colOff>0</xdr:colOff>
                    <xdr:row>25</xdr:row>
                    <xdr:rowOff>38100</xdr:rowOff>
                  </from>
                  <to>
                    <xdr:col>16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2" r:id="rId58" name="Drop Down 56">
              <controlPr defaultSize="0" autoLine="0" autoPict="0">
                <anchor moveWithCells="1">
                  <from>
                    <xdr:col>17</xdr:col>
                    <xdr:colOff>0</xdr:colOff>
                    <xdr:row>25</xdr:row>
                    <xdr:rowOff>38100</xdr:rowOff>
                  </from>
                  <to>
                    <xdr:col>18</xdr:col>
                    <xdr:colOff>723900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3" r:id="rId59" name="Drop Down 57">
              <controlPr defaultSize="0" autoLine="0" autoPict="0">
                <anchor moveWithCells="1">
                  <from>
                    <xdr:col>3</xdr:col>
                    <xdr:colOff>0</xdr:colOff>
                    <xdr:row>26</xdr:row>
                    <xdr:rowOff>38100</xdr:rowOff>
                  </from>
                  <to>
                    <xdr:col>4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4" r:id="rId60" name="Drop Down 58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38100</xdr:rowOff>
                  </from>
                  <to>
                    <xdr:col>6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5" r:id="rId61" name="Drop Down 59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38100</xdr:rowOff>
                  </from>
                  <to>
                    <xdr:col>8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6" r:id="rId62" name="Drop Down 60">
              <controlPr defaultSize="0" autoLine="0" autoPict="0">
                <anchor moveWithCells="1">
                  <from>
                    <xdr:col>9</xdr:col>
                    <xdr:colOff>0</xdr:colOff>
                    <xdr:row>26</xdr:row>
                    <xdr:rowOff>38100</xdr:rowOff>
                  </from>
                  <to>
                    <xdr:col>10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7" r:id="rId63" name="Drop Down 61">
              <controlPr defaultSize="0" autoLine="0" autoPict="0">
                <anchor moveWithCells="1">
                  <from>
                    <xdr:col>11</xdr:col>
                    <xdr:colOff>0</xdr:colOff>
                    <xdr:row>26</xdr:row>
                    <xdr:rowOff>38100</xdr:rowOff>
                  </from>
                  <to>
                    <xdr:col>12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8" r:id="rId64" name="Drop Down 62">
              <controlPr defaultSize="0" autoLine="0" autoPict="0">
                <anchor moveWithCells="1">
                  <from>
                    <xdr:col>13</xdr:col>
                    <xdr:colOff>0</xdr:colOff>
                    <xdr:row>26</xdr:row>
                    <xdr:rowOff>38100</xdr:rowOff>
                  </from>
                  <to>
                    <xdr:col>14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9" r:id="rId65" name="Drop Down 63">
              <controlPr defaultSize="0" autoLine="0" autoPict="0">
                <anchor moveWithCells="1">
                  <from>
                    <xdr:col>15</xdr:col>
                    <xdr:colOff>0</xdr:colOff>
                    <xdr:row>26</xdr:row>
                    <xdr:rowOff>38100</xdr:rowOff>
                  </from>
                  <to>
                    <xdr:col>16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0" r:id="rId66" name="Drop Down 64">
              <controlPr defaultSize="0" autoLine="0" autoPict="0">
                <anchor moveWithCells="1">
                  <from>
                    <xdr:col>17</xdr:col>
                    <xdr:colOff>0</xdr:colOff>
                    <xdr:row>26</xdr:row>
                    <xdr:rowOff>38100</xdr:rowOff>
                  </from>
                  <to>
                    <xdr:col>18</xdr:col>
                    <xdr:colOff>723900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1" r:id="rId67" name="Drop Down 65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38100</xdr:rowOff>
                  </from>
                  <to>
                    <xdr:col>4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2" r:id="rId68" name="Drop Down 66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38100</xdr:rowOff>
                  </from>
                  <to>
                    <xdr:col>6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3" r:id="rId69" name="Drop Down 67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38100</xdr:rowOff>
                  </from>
                  <to>
                    <xdr:col>8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4" r:id="rId70" name="Drop Down 68">
              <controlPr defaultSize="0" autoLine="0" autoPict="0">
                <anchor moveWithCells="1">
                  <from>
                    <xdr:col>9</xdr:col>
                    <xdr:colOff>0</xdr:colOff>
                    <xdr:row>28</xdr:row>
                    <xdr:rowOff>38100</xdr:rowOff>
                  </from>
                  <to>
                    <xdr:col>10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5" r:id="rId71" name="Drop Down 69">
              <controlPr defaultSize="0" autoLine="0" autoPict="0">
                <anchor moveWithCells="1">
                  <from>
                    <xdr:col>11</xdr:col>
                    <xdr:colOff>0</xdr:colOff>
                    <xdr:row>28</xdr:row>
                    <xdr:rowOff>38100</xdr:rowOff>
                  </from>
                  <to>
                    <xdr:col>12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6" r:id="rId72" name="Drop Down 70">
              <controlPr defaultSize="0" autoLine="0" autoPict="0">
                <anchor moveWithCells="1">
                  <from>
                    <xdr:col>13</xdr:col>
                    <xdr:colOff>0</xdr:colOff>
                    <xdr:row>28</xdr:row>
                    <xdr:rowOff>38100</xdr:rowOff>
                  </from>
                  <to>
                    <xdr:col>14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7" r:id="rId73" name="Drop Down 71">
              <controlPr defaultSize="0" autoLine="0" autoPict="0">
                <anchor moveWithCells="1">
                  <from>
                    <xdr:col>15</xdr:col>
                    <xdr:colOff>0</xdr:colOff>
                    <xdr:row>28</xdr:row>
                    <xdr:rowOff>38100</xdr:rowOff>
                  </from>
                  <to>
                    <xdr:col>16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8" r:id="rId74" name="Drop Down 72">
              <controlPr defaultSize="0" autoLine="0" autoPict="0">
                <anchor moveWithCells="1">
                  <from>
                    <xdr:col>17</xdr:col>
                    <xdr:colOff>0</xdr:colOff>
                    <xdr:row>28</xdr:row>
                    <xdr:rowOff>38100</xdr:rowOff>
                  </from>
                  <to>
                    <xdr:col>18</xdr:col>
                    <xdr:colOff>723900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9" r:id="rId75" name="Drop Down 73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38100</xdr:rowOff>
                  </from>
                  <to>
                    <xdr:col>4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0" r:id="rId76" name="Drop Down 74">
              <controlPr defaultSize="0" autoLine="0" autoPict="0">
                <anchor moveWithCells="1">
                  <from>
                    <xdr:col>5</xdr:col>
                    <xdr:colOff>0</xdr:colOff>
                    <xdr:row>29</xdr:row>
                    <xdr:rowOff>38100</xdr:rowOff>
                  </from>
                  <to>
                    <xdr:col>6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1" r:id="rId77" name="Drop Down 75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38100</xdr:rowOff>
                  </from>
                  <to>
                    <xdr:col>8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2" r:id="rId78" name="Drop Down 76">
              <controlPr defaultSize="0" autoLine="0" autoPict="0">
                <anchor moveWithCells="1">
                  <from>
                    <xdr:col>9</xdr:col>
                    <xdr:colOff>0</xdr:colOff>
                    <xdr:row>29</xdr:row>
                    <xdr:rowOff>38100</xdr:rowOff>
                  </from>
                  <to>
                    <xdr:col>10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3" r:id="rId79" name="Drop Down 77">
              <controlPr defaultSize="0" autoLine="0" autoPict="0">
                <anchor moveWithCells="1">
                  <from>
                    <xdr:col>11</xdr:col>
                    <xdr:colOff>0</xdr:colOff>
                    <xdr:row>29</xdr:row>
                    <xdr:rowOff>38100</xdr:rowOff>
                  </from>
                  <to>
                    <xdr:col>12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4" r:id="rId80" name="Drop Down 78">
              <controlPr defaultSize="0" autoLine="0" autoPict="0">
                <anchor moveWithCells="1">
                  <from>
                    <xdr:col>13</xdr:col>
                    <xdr:colOff>0</xdr:colOff>
                    <xdr:row>29</xdr:row>
                    <xdr:rowOff>38100</xdr:rowOff>
                  </from>
                  <to>
                    <xdr:col>14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5" r:id="rId81" name="Drop Down 79">
              <controlPr defaultSize="0" autoLine="0" autoPict="0">
                <anchor moveWithCells="1">
                  <from>
                    <xdr:col>15</xdr:col>
                    <xdr:colOff>0</xdr:colOff>
                    <xdr:row>29</xdr:row>
                    <xdr:rowOff>38100</xdr:rowOff>
                  </from>
                  <to>
                    <xdr:col>16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6" r:id="rId82" name="Drop Down 80">
              <controlPr defaultSize="0" autoLine="0" autoPict="0">
                <anchor moveWithCells="1">
                  <from>
                    <xdr:col>17</xdr:col>
                    <xdr:colOff>0</xdr:colOff>
                    <xdr:row>29</xdr:row>
                    <xdr:rowOff>38100</xdr:rowOff>
                  </from>
                  <to>
                    <xdr:col>18</xdr:col>
                    <xdr:colOff>723900</xdr:colOff>
                    <xdr:row>29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G293"/>
  <sheetViews>
    <sheetView workbookViewId="0">
      <selection activeCell="A2" sqref="A2"/>
    </sheetView>
  </sheetViews>
  <sheetFormatPr baseColWidth="10" defaultColWidth="8" defaultRowHeight="13" outlineLevelCol="2"/>
  <cols>
    <col min="1" max="1" width="18.5" style="2" customWidth="1"/>
    <col min="2" max="3" width="19.33203125" style="2" customWidth="1" outlineLevel="2"/>
    <col min="4" max="4" width="16.5" style="2" bestFit="1" customWidth="1"/>
    <col min="5" max="5" width="16.83203125" style="2" bestFit="1" customWidth="1"/>
    <col min="6" max="6" width="20.5" style="2" bestFit="1" customWidth="1"/>
    <col min="7" max="7" width="17" style="2" bestFit="1" customWidth="1"/>
    <col min="8" max="16384" width="8" style="2"/>
  </cols>
  <sheetData>
    <row r="1" spans="1:7">
      <c r="B1" s="3" t="s">
        <v>7</v>
      </c>
      <c r="C1" s="4" t="s">
        <v>74</v>
      </c>
      <c r="D1" s="2" t="s">
        <v>13</v>
      </c>
      <c r="E1" s="2" t="s">
        <v>61</v>
      </c>
      <c r="F1" s="2" t="s">
        <v>62</v>
      </c>
      <c r="G1" s="2" t="s">
        <v>63</v>
      </c>
    </row>
    <row r="2" spans="1:7">
      <c r="A2" s="3" t="s">
        <v>116</v>
      </c>
      <c r="B2" s="3"/>
      <c r="C2" s="4">
        <v>1</v>
      </c>
      <c r="D2" s="10" t="s">
        <v>5</v>
      </c>
      <c r="E2" s="10" t="s">
        <v>5</v>
      </c>
      <c r="F2" s="11">
        <f>IF(D2="none",0,IF(D2="very rare",0,IF(D2="rare",1,IF(D2="occasional",2,IF(D2="frequent",4,IF(D2="very frequent",8))))))</f>
        <v>0</v>
      </c>
      <c r="G2" s="11">
        <f>IF(E2="very low",1,IF(E2="low",1,IF(E2="medium",2,IF(E2="high",4,IF(E2="very high",8,0)))))</f>
        <v>0</v>
      </c>
    </row>
    <row r="3" spans="1:7">
      <c r="A3" s="21" t="s">
        <v>117</v>
      </c>
      <c r="C3" s="11">
        <v>2</v>
      </c>
      <c r="D3" s="10" t="s">
        <v>5</v>
      </c>
      <c r="E3" s="10" t="s">
        <v>56</v>
      </c>
      <c r="F3" s="11">
        <f>IF(D3="none",0,IF(D3="very rare",0,IF(D3="rare",1,IF(D3="occasional",2,IF(D3="frequent",4,IF(D3="very frequent",8))))))</f>
        <v>0</v>
      </c>
      <c r="G3" s="11">
        <f>IF(E3="very low",1,IF(E3="low",1,IF(E3="medium",2,IF(E3="high",4,IF(E3="very high",8,0)))))</f>
        <v>1</v>
      </c>
    </row>
    <row r="4" spans="1:7">
      <c r="A4" s="21" t="s">
        <v>118</v>
      </c>
      <c r="C4" s="4">
        <v>3</v>
      </c>
      <c r="D4" s="10" t="s">
        <v>5</v>
      </c>
      <c r="E4" s="10" t="s">
        <v>56</v>
      </c>
      <c r="F4" s="11">
        <f t="shared" ref="F4:F67" si="0">IF(D4="none",0,IF(D4="very rare",0,IF(D4="rare",1,IF(D4="occasional",2,IF(D4="frequent",4,IF(D4="very frequent",8))))))</f>
        <v>0</v>
      </c>
      <c r="G4" s="11">
        <f t="shared" ref="G4:G67" si="1">IF(E4="very low",1,IF(E4="low",1,IF(E4="medium",2,IF(E4="high",4,IF(E4="very high",8,0)))))</f>
        <v>1</v>
      </c>
    </row>
    <row r="5" spans="1:7">
      <c r="A5" s="21" t="s">
        <v>119</v>
      </c>
      <c r="C5" s="11">
        <v>4</v>
      </c>
      <c r="D5" s="10" t="s">
        <v>5</v>
      </c>
      <c r="E5" s="10" t="s">
        <v>53</v>
      </c>
      <c r="F5" s="11">
        <f t="shared" si="0"/>
        <v>0</v>
      </c>
      <c r="G5" s="11">
        <f t="shared" si="1"/>
        <v>2</v>
      </c>
    </row>
    <row r="6" spans="1:7">
      <c r="A6" s="21" t="s">
        <v>120</v>
      </c>
      <c r="C6" s="4">
        <v>5</v>
      </c>
      <c r="D6" s="10" t="s">
        <v>59</v>
      </c>
      <c r="E6" s="10" t="s">
        <v>53</v>
      </c>
      <c r="F6" s="11">
        <f t="shared" si="0"/>
        <v>1</v>
      </c>
      <c r="G6" s="11">
        <f t="shared" si="1"/>
        <v>2</v>
      </c>
    </row>
    <row r="7" spans="1:7">
      <c r="A7" s="21" t="s">
        <v>121</v>
      </c>
      <c r="C7" s="11">
        <v>6</v>
      </c>
      <c r="D7" s="10" t="s">
        <v>59</v>
      </c>
      <c r="E7" s="10" t="s">
        <v>53</v>
      </c>
      <c r="F7" s="11">
        <f t="shared" si="0"/>
        <v>1</v>
      </c>
      <c r="G7" s="11">
        <f t="shared" si="1"/>
        <v>2</v>
      </c>
    </row>
    <row r="8" spans="1:7">
      <c r="A8" s="21" t="s">
        <v>122</v>
      </c>
      <c r="C8" s="4">
        <v>7</v>
      </c>
      <c r="D8" s="22" t="s">
        <v>5</v>
      </c>
      <c r="E8" s="22" t="s">
        <v>53</v>
      </c>
      <c r="F8" s="11">
        <f t="shared" si="0"/>
        <v>0</v>
      </c>
      <c r="G8" s="11">
        <f t="shared" si="1"/>
        <v>2</v>
      </c>
    </row>
    <row r="9" spans="1:7">
      <c r="A9" s="21" t="s">
        <v>123</v>
      </c>
      <c r="C9" s="11">
        <v>8</v>
      </c>
      <c r="D9" s="22" t="s">
        <v>5</v>
      </c>
      <c r="E9" s="22" t="s">
        <v>54</v>
      </c>
      <c r="F9" s="11">
        <f t="shared" si="0"/>
        <v>0</v>
      </c>
      <c r="G9" s="11">
        <f t="shared" si="1"/>
        <v>4</v>
      </c>
    </row>
    <row r="10" spans="1:7">
      <c r="A10" s="21" t="s">
        <v>124</v>
      </c>
      <c r="C10" s="4">
        <v>9</v>
      </c>
      <c r="D10" s="22" t="s">
        <v>5</v>
      </c>
      <c r="E10" s="22" t="s">
        <v>58</v>
      </c>
      <c r="F10" s="11">
        <f t="shared" si="0"/>
        <v>0</v>
      </c>
      <c r="G10" s="11">
        <f t="shared" si="1"/>
        <v>8</v>
      </c>
    </row>
    <row r="11" spans="1:7">
      <c r="A11" s="21" t="s">
        <v>125</v>
      </c>
      <c r="C11" s="11">
        <v>10</v>
      </c>
      <c r="D11" s="22" t="s">
        <v>60</v>
      </c>
      <c r="E11" s="22" t="s">
        <v>56</v>
      </c>
      <c r="F11" s="11">
        <f t="shared" si="0"/>
        <v>2</v>
      </c>
      <c r="G11" s="11">
        <f t="shared" si="1"/>
        <v>1</v>
      </c>
    </row>
    <row r="12" spans="1:7">
      <c r="A12" s="21" t="s">
        <v>126</v>
      </c>
      <c r="C12" s="4">
        <v>11</v>
      </c>
      <c r="D12" s="22" t="s">
        <v>60</v>
      </c>
      <c r="E12" s="22" t="s">
        <v>56</v>
      </c>
      <c r="F12" s="11">
        <f t="shared" si="0"/>
        <v>2</v>
      </c>
      <c r="G12" s="11">
        <f t="shared" si="1"/>
        <v>1</v>
      </c>
    </row>
    <row r="13" spans="1:7">
      <c r="A13" s="21" t="s">
        <v>127</v>
      </c>
      <c r="C13" s="11">
        <v>12</v>
      </c>
      <c r="D13" s="22" t="s">
        <v>5</v>
      </c>
      <c r="E13" s="22" t="s">
        <v>54</v>
      </c>
      <c r="F13" s="11">
        <f t="shared" si="0"/>
        <v>0</v>
      </c>
      <c r="G13" s="11">
        <f t="shared" si="1"/>
        <v>4</v>
      </c>
    </row>
    <row r="14" spans="1:7">
      <c r="A14" s="21" t="s">
        <v>128</v>
      </c>
      <c r="C14" s="4">
        <v>13</v>
      </c>
      <c r="D14" s="22" t="s">
        <v>5</v>
      </c>
      <c r="E14" s="22" t="s">
        <v>54</v>
      </c>
      <c r="F14" s="11">
        <f t="shared" si="0"/>
        <v>0</v>
      </c>
      <c r="G14" s="11">
        <f t="shared" si="1"/>
        <v>4</v>
      </c>
    </row>
    <row r="15" spans="1:7">
      <c r="A15" s="21" t="s">
        <v>129</v>
      </c>
      <c r="C15" s="11">
        <v>14</v>
      </c>
      <c r="D15" s="22" t="s">
        <v>5</v>
      </c>
      <c r="E15" s="22" t="s">
        <v>58</v>
      </c>
      <c r="F15" s="11">
        <f t="shared" si="0"/>
        <v>0</v>
      </c>
      <c r="G15" s="11">
        <f t="shared" si="1"/>
        <v>8</v>
      </c>
    </row>
    <row r="16" spans="1:7">
      <c r="A16" s="21" t="s">
        <v>130</v>
      </c>
      <c r="C16" s="4">
        <v>15</v>
      </c>
      <c r="D16" s="22" t="s">
        <v>5</v>
      </c>
      <c r="E16" s="22" t="s">
        <v>58</v>
      </c>
      <c r="F16" s="11">
        <f t="shared" si="0"/>
        <v>0</v>
      </c>
      <c r="G16" s="11">
        <f t="shared" si="1"/>
        <v>8</v>
      </c>
    </row>
    <row r="17" spans="1:7">
      <c r="A17" s="21" t="s">
        <v>131</v>
      </c>
      <c r="C17" s="11">
        <v>16</v>
      </c>
      <c r="D17" s="22" t="s">
        <v>5</v>
      </c>
      <c r="E17" s="22" t="s">
        <v>54</v>
      </c>
      <c r="F17" s="11">
        <f t="shared" si="0"/>
        <v>0</v>
      </c>
      <c r="G17" s="11">
        <f t="shared" si="1"/>
        <v>4</v>
      </c>
    </row>
    <row r="18" spans="1:7">
      <c r="A18" s="21" t="s">
        <v>132</v>
      </c>
      <c r="C18" s="4">
        <v>17</v>
      </c>
      <c r="D18" s="22" t="s">
        <v>5</v>
      </c>
      <c r="E18" s="22" t="s">
        <v>53</v>
      </c>
      <c r="F18" s="11">
        <f t="shared" si="0"/>
        <v>0</v>
      </c>
      <c r="G18" s="11">
        <f t="shared" si="1"/>
        <v>2</v>
      </c>
    </row>
    <row r="19" spans="1:7">
      <c r="A19" s="21" t="s">
        <v>133</v>
      </c>
      <c r="C19" s="11">
        <v>18</v>
      </c>
      <c r="D19" s="22" t="s">
        <v>5</v>
      </c>
      <c r="E19" s="22" t="s">
        <v>54</v>
      </c>
      <c r="F19" s="11">
        <f t="shared" si="0"/>
        <v>0</v>
      </c>
      <c r="G19" s="11">
        <f t="shared" si="1"/>
        <v>4</v>
      </c>
    </row>
    <row r="20" spans="1:7">
      <c r="A20" s="21" t="s">
        <v>134</v>
      </c>
      <c r="C20" s="4">
        <v>19</v>
      </c>
      <c r="D20" s="22" t="s">
        <v>55</v>
      </c>
      <c r="E20" s="22" t="s">
        <v>56</v>
      </c>
      <c r="F20" s="11">
        <f t="shared" si="0"/>
        <v>4</v>
      </c>
      <c r="G20" s="11">
        <f t="shared" si="1"/>
        <v>1</v>
      </c>
    </row>
    <row r="21" spans="1:7">
      <c r="A21" s="21" t="s">
        <v>135</v>
      </c>
      <c r="C21" s="11">
        <v>20</v>
      </c>
      <c r="D21" s="22" t="s">
        <v>55</v>
      </c>
      <c r="E21" s="22" t="s">
        <v>53</v>
      </c>
      <c r="F21" s="11">
        <f t="shared" si="0"/>
        <v>4</v>
      </c>
      <c r="G21" s="11">
        <f t="shared" si="1"/>
        <v>2</v>
      </c>
    </row>
    <row r="22" spans="1:7">
      <c r="A22" s="21" t="s">
        <v>136</v>
      </c>
      <c r="C22" s="4">
        <v>21</v>
      </c>
      <c r="D22" s="22" t="s">
        <v>5</v>
      </c>
      <c r="E22" s="22" t="s">
        <v>56</v>
      </c>
      <c r="F22" s="11">
        <f t="shared" si="0"/>
        <v>0</v>
      </c>
      <c r="G22" s="11">
        <f t="shared" si="1"/>
        <v>1</v>
      </c>
    </row>
    <row r="23" spans="1:7">
      <c r="A23" s="21" t="s">
        <v>137</v>
      </c>
      <c r="C23" s="11">
        <v>22</v>
      </c>
      <c r="D23" s="22" t="s">
        <v>5</v>
      </c>
      <c r="E23" s="22" t="s">
        <v>56</v>
      </c>
      <c r="F23" s="11">
        <f t="shared" si="0"/>
        <v>0</v>
      </c>
      <c r="G23" s="11">
        <f t="shared" si="1"/>
        <v>1</v>
      </c>
    </row>
    <row r="24" spans="1:7">
      <c r="A24" s="21" t="s">
        <v>138</v>
      </c>
      <c r="C24" s="4">
        <v>23</v>
      </c>
      <c r="D24" s="22" t="s">
        <v>5</v>
      </c>
      <c r="E24" s="22" t="s">
        <v>56</v>
      </c>
      <c r="F24" s="11">
        <f t="shared" si="0"/>
        <v>0</v>
      </c>
      <c r="G24" s="11">
        <f t="shared" si="1"/>
        <v>1</v>
      </c>
    </row>
    <row r="25" spans="1:7">
      <c r="A25" s="21" t="s">
        <v>139</v>
      </c>
      <c r="C25" s="11">
        <v>24</v>
      </c>
      <c r="D25" s="22" t="s">
        <v>5</v>
      </c>
      <c r="E25" s="22" t="s">
        <v>53</v>
      </c>
      <c r="F25" s="11">
        <f t="shared" si="0"/>
        <v>0</v>
      </c>
      <c r="G25" s="11">
        <f t="shared" si="1"/>
        <v>2</v>
      </c>
    </row>
    <row r="26" spans="1:7">
      <c r="A26" s="21" t="s">
        <v>140</v>
      </c>
      <c r="C26" s="4">
        <v>25</v>
      </c>
      <c r="D26" s="22" t="s">
        <v>5</v>
      </c>
      <c r="E26" s="22" t="s">
        <v>53</v>
      </c>
      <c r="F26" s="11">
        <f t="shared" si="0"/>
        <v>0</v>
      </c>
      <c r="G26" s="11">
        <f t="shared" si="1"/>
        <v>2</v>
      </c>
    </row>
    <row r="27" spans="1:7">
      <c r="A27" s="21" t="s">
        <v>141</v>
      </c>
      <c r="C27" s="11">
        <v>26</v>
      </c>
      <c r="D27" s="22" t="s">
        <v>5</v>
      </c>
      <c r="E27" s="22" t="s">
        <v>54</v>
      </c>
      <c r="F27" s="11">
        <f t="shared" si="0"/>
        <v>0</v>
      </c>
      <c r="G27" s="11">
        <f t="shared" si="1"/>
        <v>4</v>
      </c>
    </row>
    <row r="28" spans="1:7">
      <c r="A28" s="21" t="s">
        <v>142</v>
      </c>
      <c r="C28" s="4">
        <v>27</v>
      </c>
      <c r="D28" s="22" t="s">
        <v>5</v>
      </c>
      <c r="E28" s="22" t="s">
        <v>54</v>
      </c>
      <c r="F28" s="11">
        <f t="shared" si="0"/>
        <v>0</v>
      </c>
      <c r="G28" s="11">
        <f t="shared" si="1"/>
        <v>4</v>
      </c>
    </row>
    <row r="29" spans="1:7">
      <c r="A29" s="21" t="s">
        <v>143</v>
      </c>
      <c r="C29" s="11">
        <v>28</v>
      </c>
      <c r="D29" s="22" t="s">
        <v>5</v>
      </c>
      <c r="E29" s="22" t="s">
        <v>54</v>
      </c>
      <c r="F29" s="11">
        <f t="shared" si="0"/>
        <v>0</v>
      </c>
      <c r="G29" s="11">
        <f t="shared" si="1"/>
        <v>4</v>
      </c>
    </row>
    <row r="30" spans="1:7">
      <c r="A30" s="21" t="s">
        <v>144</v>
      </c>
      <c r="C30" s="4">
        <v>29</v>
      </c>
      <c r="D30" s="22" t="s">
        <v>5</v>
      </c>
      <c r="E30" s="22" t="s">
        <v>54</v>
      </c>
      <c r="F30" s="11">
        <f t="shared" si="0"/>
        <v>0</v>
      </c>
      <c r="G30" s="11">
        <f t="shared" si="1"/>
        <v>4</v>
      </c>
    </row>
    <row r="31" spans="1:7">
      <c r="A31" s="21" t="s">
        <v>145</v>
      </c>
      <c r="C31" s="11">
        <v>30</v>
      </c>
      <c r="D31" s="22" t="s">
        <v>60</v>
      </c>
      <c r="E31" s="22" t="s">
        <v>57</v>
      </c>
      <c r="F31" s="11">
        <f t="shared" si="0"/>
        <v>2</v>
      </c>
      <c r="G31" s="11">
        <f t="shared" si="1"/>
        <v>0</v>
      </c>
    </row>
    <row r="32" spans="1:7">
      <c r="A32" s="21" t="s">
        <v>146</v>
      </c>
      <c r="C32" s="4">
        <v>31</v>
      </c>
      <c r="D32" s="22" t="s">
        <v>59</v>
      </c>
      <c r="E32" s="22" t="s">
        <v>57</v>
      </c>
      <c r="F32" s="11">
        <f t="shared" si="0"/>
        <v>1</v>
      </c>
      <c r="G32" s="11">
        <f t="shared" si="1"/>
        <v>0</v>
      </c>
    </row>
    <row r="33" spans="1:7">
      <c r="A33" s="21" t="s">
        <v>147</v>
      </c>
      <c r="C33" s="11">
        <v>32</v>
      </c>
      <c r="D33" s="22" t="s">
        <v>59</v>
      </c>
      <c r="E33" s="22" t="s">
        <v>56</v>
      </c>
      <c r="F33" s="11">
        <f t="shared" si="0"/>
        <v>1</v>
      </c>
      <c r="G33" s="11">
        <f t="shared" si="1"/>
        <v>1</v>
      </c>
    </row>
    <row r="34" spans="1:7">
      <c r="A34" s="21" t="s">
        <v>148</v>
      </c>
      <c r="C34" s="4">
        <v>33</v>
      </c>
      <c r="D34" s="22" t="s">
        <v>59</v>
      </c>
      <c r="E34" s="22" t="s">
        <v>56</v>
      </c>
      <c r="F34" s="11">
        <f t="shared" si="0"/>
        <v>1</v>
      </c>
      <c r="G34" s="11">
        <f t="shared" si="1"/>
        <v>1</v>
      </c>
    </row>
    <row r="35" spans="1:7">
      <c r="A35" s="21" t="s">
        <v>149</v>
      </c>
      <c r="C35" s="11">
        <v>34</v>
      </c>
      <c r="D35" s="22" t="s">
        <v>60</v>
      </c>
      <c r="E35" s="22" t="s">
        <v>56</v>
      </c>
      <c r="F35" s="11">
        <f t="shared" si="0"/>
        <v>2</v>
      </c>
      <c r="G35" s="11">
        <f t="shared" si="1"/>
        <v>1</v>
      </c>
    </row>
    <row r="36" spans="1:7">
      <c r="A36" s="21" t="s">
        <v>150</v>
      </c>
      <c r="C36" s="4">
        <v>35</v>
      </c>
      <c r="D36" s="22" t="s">
        <v>60</v>
      </c>
      <c r="E36" s="22" t="s">
        <v>56</v>
      </c>
      <c r="F36" s="11">
        <f t="shared" si="0"/>
        <v>2</v>
      </c>
      <c r="G36" s="11">
        <f t="shared" si="1"/>
        <v>1</v>
      </c>
    </row>
    <row r="37" spans="1:7">
      <c r="A37" s="21" t="s">
        <v>151</v>
      </c>
      <c r="C37" s="11">
        <v>36</v>
      </c>
      <c r="D37" s="22" t="s">
        <v>5</v>
      </c>
      <c r="E37" s="22" t="s">
        <v>54</v>
      </c>
      <c r="F37" s="11">
        <f t="shared" si="0"/>
        <v>0</v>
      </c>
      <c r="G37" s="11">
        <f t="shared" si="1"/>
        <v>4</v>
      </c>
    </row>
    <row r="38" spans="1:7">
      <c r="A38" s="21" t="s">
        <v>152</v>
      </c>
      <c r="C38" s="4">
        <v>37</v>
      </c>
      <c r="D38" s="22" t="s">
        <v>5</v>
      </c>
      <c r="E38" s="22" t="s">
        <v>58</v>
      </c>
      <c r="F38" s="11">
        <f t="shared" si="0"/>
        <v>0</v>
      </c>
      <c r="G38" s="11">
        <f t="shared" si="1"/>
        <v>8</v>
      </c>
    </row>
    <row r="39" spans="1:7">
      <c r="A39" s="21" t="s">
        <v>153</v>
      </c>
      <c r="C39" s="11">
        <v>38</v>
      </c>
      <c r="D39" s="22" t="s">
        <v>60</v>
      </c>
      <c r="E39" s="22" t="s">
        <v>56</v>
      </c>
      <c r="F39" s="11">
        <f t="shared" si="0"/>
        <v>2</v>
      </c>
      <c r="G39" s="11">
        <f t="shared" si="1"/>
        <v>1</v>
      </c>
    </row>
    <row r="40" spans="1:7">
      <c r="A40" s="21" t="s">
        <v>154</v>
      </c>
      <c r="C40" s="4">
        <v>39</v>
      </c>
      <c r="D40" s="22" t="s">
        <v>60</v>
      </c>
      <c r="E40" s="22" t="s">
        <v>56</v>
      </c>
      <c r="F40" s="11">
        <f t="shared" si="0"/>
        <v>2</v>
      </c>
      <c r="G40" s="11">
        <f t="shared" si="1"/>
        <v>1</v>
      </c>
    </row>
    <row r="41" spans="1:7">
      <c r="A41" s="21" t="s">
        <v>155</v>
      </c>
      <c r="C41" s="11">
        <v>40</v>
      </c>
      <c r="D41" s="22" t="s">
        <v>5</v>
      </c>
      <c r="E41" s="22" t="s">
        <v>53</v>
      </c>
      <c r="F41" s="11">
        <f t="shared" si="0"/>
        <v>0</v>
      </c>
      <c r="G41" s="11">
        <f t="shared" si="1"/>
        <v>2</v>
      </c>
    </row>
    <row r="42" spans="1:7">
      <c r="A42" s="21" t="s">
        <v>156</v>
      </c>
      <c r="C42" s="4">
        <v>41</v>
      </c>
      <c r="D42" s="22" t="s">
        <v>5</v>
      </c>
      <c r="E42" s="22" t="s">
        <v>53</v>
      </c>
      <c r="F42" s="11">
        <f t="shared" si="0"/>
        <v>0</v>
      </c>
      <c r="G42" s="11">
        <f t="shared" si="1"/>
        <v>2</v>
      </c>
    </row>
    <row r="43" spans="1:7">
      <c r="A43" s="21" t="s">
        <v>157</v>
      </c>
      <c r="C43" s="11">
        <v>42</v>
      </c>
      <c r="D43" s="22" t="s">
        <v>59</v>
      </c>
      <c r="E43" s="22" t="s">
        <v>53</v>
      </c>
      <c r="F43" s="11">
        <f t="shared" si="0"/>
        <v>1</v>
      </c>
      <c r="G43" s="11">
        <f t="shared" si="1"/>
        <v>2</v>
      </c>
    </row>
    <row r="44" spans="1:7">
      <c r="A44" s="21" t="s">
        <v>158</v>
      </c>
      <c r="C44" s="4">
        <v>43</v>
      </c>
      <c r="D44" s="22" t="s">
        <v>59</v>
      </c>
      <c r="E44" s="22" t="s">
        <v>53</v>
      </c>
      <c r="F44" s="11">
        <f t="shared" si="0"/>
        <v>1</v>
      </c>
      <c r="G44" s="11">
        <f t="shared" si="1"/>
        <v>2</v>
      </c>
    </row>
    <row r="45" spans="1:7">
      <c r="A45" s="21" t="s">
        <v>159</v>
      </c>
      <c r="C45" s="11">
        <v>44</v>
      </c>
      <c r="D45" s="22" t="s">
        <v>5</v>
      </c>
      <c r="E45" s="22" t="s">
        <v>54</v>
      </c>
      <c r="F45" s="11">
        <f t="shared" si="0"/>
        <v>0</v>
      </c>
      <c r="G45" s="11">
        <f t="shared" si="1"/>
        <v>4</v>
      </c>
    </row>
    <row r="46" spans="1:7">
      <c r="A46" s="21" t="s">
        <v>160</v>
      </c>
      <c r="C46" s="4">
        <v>45</v>
      </c>
      <c r="D46" s="22" t="s">
        <v>5</v>
      </c>
      <c r="E46" s="22" t="s">
        <v>53</v>
      </c>
      <c r="F46" s="11">
        <f t="shared" si="0"/>
        <v>0</v>
      </c>
      <c r="G46" s="11">
        <f t="shared" si="1"/>
        <v>2</v>
      </c>
    </row>
    <row r="47" spans="1:7">
      <c r="A47" s="21" t="s">
        <v>161</v>
      </c>
      <c r="C47" s="11">
        <v>46</v>
      </c>
      <c r="D47" s="22" t="s">
        <v>5</v>
      </c>
      <c r="E47" s="22" t="s">
        <v>54</v>
      </c>
      <c r="F47" s="11">
        <f t="shared" si="0"/>
        <v>0</v>
      </c>
      <c r="G47" s="11">
        <f t="shared" si="1"/>
        <v>4</v>
      </c>
    </row>
    <row r="48" spans="1:7">
      <c r="A48" s="21" t="s">
        <v>162</v>
      </c>
      <c r="C48" s="4">
        <v>47</v>
      </c>
      <c r="D48" s="22" t="s">
        <v>5</v>
      </c>
      <c r="E48" s="22" t="s">
        <v>58</v>
      </c>
      <c r="F48" s="11">
        <f t="shared" si="0"/>
        <v>0</v>
      </c>
      <c r="G48" s="11">
        <f t="shared" si="1"/>
        <v>8</v>
      </c>
    </row>
    <row r="49" spans="1:7">
      <c r="A49" s="21" t="s">
        <v>163</v>
      </c>
      <c r="C49" s="11">
        <v>48</v>
      </c>
      <c r="D49" s="22" t="s">
        <v>5</v>
      </c>
      <c r="E49" s="22" t="s">
        <v>58</v>
      </c>
      <c r="F49" s="11">
        <f t="shared" si="0"/>
        <v>0</v>
      </c>
      <c r="G49" s="11">
        <f t="shared" si="1"/>
        <v>8</v>
      </c>
    </row>
    <row r="50" spans="1:7">
      <c r="A50" s="21" t="s">
        <v>164</v>
      </c>
      <c r="C50" s="4">
        <v>49</v>
      </c>
      <c r="D50" s="22" t="s">
        <v>5</v>
      </c>
      <c r="E50" s="22" t="s">
        <v>58</v>
      </c>
      <c r="F50" s="11">
        <f t="shared" si="0"/>
        <v>0</v>
      </c>
      <c r="G50" s="11">
        <f t="shared" si="1"/>
        <v>8</v>
      </c>
    </row>
    <row r="51" spans="1:7">
      <c r="A51" s="21" t="s">
        <v>165</v>
      </c>
      <c r="C51" s="11">
        <v>50</v>
      </c>
      <c r="D51" s="22" t="s">
        <v>5</v>
      </c>
      <c r="E51" s="22" t="s">
        <v>58</v>
      </c>
      <c r="F51" s="11">
        <f t="shared" si="0"/>
        <v>0</v>
      </c>
      <c r="G51" s="11">
        <f t="shared" si="1"/>
        <v>8</v>
      </c>
    </row>
    <row r="52" spans="1:7">
      <c r="A52" s="21" t="s">
        <v>166</v>
      </c>
      <c r="C52" s="4">
        <v>51</v>
      </c>
      <c r="D52" s="22" t="s">
        <v>5</v>
      </c>
      <c r="E52" s="22" t="s">
        <v>54</v>
      </c>
      <c r="F52" s="11">
        <f t="shared" si="0"/>
        <v>0</v>
      </c>
      <c r="G52" s="11">
        <f t="shared" si="1"/>
        <v>4</v>
      </c>
    </row>
    <row r="53" spans="1:7">
      <c r="A53" s="21" t="s">
        <v>167</v>
      </c>
      <c r="C53" s="11">
        <v>52</v>
      </c>
      <c r="D53" s="22" t="s">
        <v>5</v>
      </c>
      <c r="E53" s="22" t="s">
        <v>54</v>
      </c>
      <c r="F53" s="11">
        <f t="shared" si="0"/>
        <v>0</v>
      </c>
      <c r="G53" s="11">
        <f t="shared" si="1"/>
        <v>4</v>
      </c>
    </row>
    <row r="54" spans="1:7">
      <c r="A54" s="21" t="s">
        <v>168</v>
      </c>
      <c r="C54" s="4">
        <v>53</v>
      </c>
      <c r="D54" s="22" t="s">
        <v>5</v>
      </c>
      <c r="E54" s="22" t="s">
        <v>54</v>
      </c>
      <c r="F54" s="11">
        <f t="shared" si="0"/>
        <v>0</v>
      </c>
      <c r="G54" s="11">
        <f t="shared" si="1"/>
        <v>4</v>
      </c>
    </row>
    <row r="55" spans="1:7">
      <c r="A55" s="21" t="s">
        <v>169</v>
      </c>
      <c r="C55" s="11">
        <v>54</v>
      </c>
      <c r="D55" s="22" t="s">
        <v>5</v>
      </c>
      <c r="E55" s="22" t="s">
        <v>58</v>
      </c>
      <c r="F55" s="11">
        <f t="shared" si="0"/>
        <v>0</v>
      </c>
      <c r="G55" s="11">
        <f t="shared" si="1"/>
        <v>8</v>
      </c>
    </row>
    <row r="56" spans="1:7">
      <c r="A56" s="21" t="s">
        <v>170</v>
      </c>
      <c r="C56" s="4">
        <v>55</v>
      </c>
      <c r="D56" s="22" t="s">
        <v>5</v>
      </c>
      <c r="E56" s="22" t="s">
        <v>58</v>
      </c>
      <c r="F56" s="11">
        <f t="shared" si="0"/>
        <v>0</v>
      </c>
      <c r="G56" s="11">
        <f t="shared" si="1"/>
        <v>8</v>
      </c>
    </row>
    <row r="57" spans="1:7">
      <c r="A57" s="21" t="s">
        <v>171</v>
      </c>
      <c r="C57" s="11">
        <v>56</v>
      </c>
      <c r="D57" s="22" t="s">
        <v>5</v>
      </c>
      <c r="E57" s="22" t="s">
        <v>58</v>
      </c>
      <c r="F57" s="11">
        <f t="shared" si="0"/>
        <v>0</v>
      </c>
      <c r="G57" s="11">
        <f t="shared" si="1"/>
        <v>8</v>
      </c>
    </row>
    <row r="58" spans="1:7">
      <c r="A58" s="21" t="s">
        <v>172</v>
      </c>
      <c r="C58" s="4">
        <v>57</v>
      </c>
      <c r="D58" s="22" t="s">
        <v>5</v>
      </c>
      <c r="E58" s="22" t="s">
        <v>54</v>
      </c>
      <c r="F58" s="11">
        <f t="shared" si="0"/>
        <v>0</v>
      </c>
      <c r="G58" s="11">
        <f t="shared" si="1"/>
        <v>4</v>
      </c>
    </row>
    <row r="59" spans="1:7">
      <c r="A59" s="21" t="s">
        <v>173</v>
      </c>
      <c r="C59" s="11">
        <v>58</v>
      </c>
      <c r="D59" s="22" t="s">
        <v>5</v>
      </c>
      <c r="E59" s="22" t="s">
        <v>56</v>
      </c>
      <c r="F59" s="11">
        <f t="shared" si="0"/>
        <v>0</v>
      </c>
      <c r="G59" s="11">
        <f t="shared" si="1"/>
        <v>1</v>
      </c>
    </row>
    <row r="60" spans="1:7">
      <c r="A60" s="21" t="s">
        <v>174</v>
      </c>
      <c r="C60" s="4">
        <v>59</v>
      </c>
      <c r="D60" s="22" t="s">
        <v>5</v>
      </c>
      <c r="E60" s="22" t="s">
        <v>54</v>
      </c>
      <c r="F60" s="11">
        <f t="shared" si="0"/>
        <v>0</v>
      </c>
      <c r="G60" s="11">
        <f t="shared" si="1"/>
        <v>4</v>
      </c>
    </row>
    <row r="61" spans="1:7">
      <c r="A61" s="21" t="s">
        <v>175</v>
      </c>
      <c r="C61" s="11">
        <v>60</v>
      </c>
      <c r="D61" s="22" t="s">
        <v>59</v>
      </c>
      <c r="E61" s="22" t="s">
        <v>57</v>
      </c>
      <c r="F61" s="11">
        <f t="shared" si="0"/>
        <v>1</v>
      </c>
      <c r="G61" s="11">
        <f t="shared" si="1"/>
        <v>0</v>
      </c>
    </row>
    <row r="62" spans="1:7">
      <c r="A62" s="21" t="s">
        <v>176</v>
      </c>
      <c r="C62" s="4">
        <v>61</v>
      </c>
      <c r="D62" s="22" t="s">
        <v>5</v>
      </c>
      <c r="E62" s="22" t="s">
        <v>56</v>
      </c>
      <c r="F62" s="11">
        <f t="shared" si="0"/>
        <v>0</v>
      </c>
      <c r="G62" s="11">
        <f t="shared" si="1"/>
        <v>1</v>
      </c>
    </row>
    <row r="63" spans="1:7">
      <c r="A63" s="21" t="s">
        <v>177</v>
      </c>
      <c r="C63" s="11">
        <v>62</v>
      </c>
      <c r="D63" s="22" t="s">
        <v>5</v>
      </c>
      <c r="E63" s="22" t="s">
        <v>53</v>
      </c>
      <c r="F63" s="11">
        <f t="shared" si="0"/>
        <v>0</v>
      </c>
      <c r="G63" s="11">
        <f t="shared" si="1"/>
        <v>2</v>
      </c>
    </row>
    <row r="64" spans="1:7">
      <c r="A64" s="21" t="s">
        <v>178</v>
      </c>
      <c r="C64" s="4">
        <v>63</v>
      </c>
      <c r="D64" s="22" t="s">
        <v>5</v>
      </c>
      <c r="E64" s="22" t="s">
        <v>58</v>
      </c>
      <c r="F64" s="11">
        <f t="shared" si="0"/>
        <v>0</v>
      </c>
      <c r="G64" s="11">
        <f t="shared" si="1"/>
        <v>8</v>
      </c>
    </row>
    <row r="65" spans="1:7">
      <c r="A65" s="21" t="s">
        <v>179</v>
      </c>
      <c r="C65" s="11">
        <v>64</v>
      </c>
      <c r="D65" s="22" t="s">
        <v>5</v>
      </c>
      <c r="E65" s="22" t="s">
        <v>53</v>
      </c>
      <c r="F65" s="11">
        <f t="shared" si="0"/>
        <v>0</v>
      </c>
      <c r="G65" s="11">
        <f t="shared" si="1"/>
        <v>2</v>
      </c>
    </row>
    <row r="66" spans="1:7">
      <c r="A66" s="21" t="s">
        <v>180</v>
      </c>
      <c r="C66" s="4">
        <v>65</v>
      </c>
      <c r="D66" s="22" t="s">
        <v>5</v>
      </c>
      <c r="E66" s="22" t="s">
        <v>53</v>
      </c>
      <c r="F66" s="11">
        <f t="shared" si="0"/>
        <v>0</v>
      </c>
      <c r="G66" s="11">
        <f t="shared" si="1"/>
        <v>2</v>
      </c>
    </row>
    <row r="67" spans="1:7">
      <c r="A67" s="21" t="s">
        <v>181</v>
      </c>
      <c r="C67" s="11">
        <v>66</v>
      </c>
      <c r="D67" s="22" t="s">
        <v>5</v>
      </c>
      <c r="E67" s="22" t="s">
        <v>53</v>
      </c>
      <c r="F67" s="11">
        <f t="shared" si="0"/>
        <v>0</v>
      </c>
      <c r="G67" s="11">
        <f t="shared" si="1"/>
        <v>2</v>
      </c>
    </row>
    <row r="68" spans="1:7">
      <c r="A68" s="21" t="s">
        <v>182</v>
      </c>
      <c r="C68" s="4">
        <v>67</v>
      </c>
      <c r="D68" s="22" t="s">
        <v>5</v>
      </c>
      <c r="E68" s="22" t="s">
        <v>54</v>
      </c>
      <c r="F68" s="11">
        <f t="shared" ref="F68:F131" si="2">IF(D68="none",0,IF(D68="very rare",0,IF(D68="rare",1,IF(D68="occasional",2,IF(D68="frequent",4,IF(D68="very frequent",8))))))</f>
        <v>0</v>
      </c>
      <c r="G68" s="11">
        <f t="shared" ref="G68:G131" si="3">IF(E68="very low",1,IF(E68="low",1,IF(E68="medium",2,IF(E68="high",4,IF(E68="very high",8,0)))))</f>
        <v>4</v>
      </c>
    </row>
    <row r="69" spans="1:7">
      <c r="A69" s="21" t="s">
        <v>183</v>
      </c>
      <c r="C69" s="11">
        <v>68</v>
      </c>
      <c r="D69" s="22" t="s">
        <v>5</v>
      </c>
      <c r="E69" s="22" t="s">
        <v>53</v>
      </c>
      <c r="F69" s="11">
        <f t="shared" si="2"/>
        <v>0</v>
      </c>
      <c r="G69" s="11">
        <f t="shared" si="3"/>
        <v>2</v>
      </c>
    </row>
    <row r="70" spans="1:7">
      <c r="A70" s="21" t="s">
        <v>184</v>
      </c>
      <c r="C70" s="4">
        <v>69</v>
      </c>
      <c r="D70" s="22" t="s">
        <v>5</v>
      </c>
      <c r="E70" s="22" t="s">
        <v>56</v>
      </c>
      <c r="F70" s="11">
        <f t="shared" si="2"/>
        <v>0</v>
      </c>
      <c r="G70" s="11">
        <f t="shared" si="3"/>
        <v>1</v>
      </c>
    </row>
    <row r="71" spans="1:7">
      <c r="A71" s="21" t="s">
        <v>185</v>
      </c>
      <c r="C71" s="11">
        <v>70</v>
      </c>
      <c r="D71" s="22" t="s">
        <v>5</v>
      </c>
      <c r="E71" s="22" t="s">
        <v>56</v>
      </c>
      <c r="F71" s="11">
        <f t="shared" si="2"/>
        <v>0</v>
      </c>
      <c r="G71" s="11">
        <f t="shared" si="3"/>
        <v>1</v>
      </c>
    </row>
    <row r="72" spans="1:7">
      <c r="A72" s="21" t="s">
        <v>186</v>
      </c>
      <c r="C72" s="4">
        <v>71</v>
      </c>
      <c r="D72" s="22" t="s">
        <v>59</v>
      </c>
      <c r="E72" s="22" t="s">
        <v>57</v>
      </c>
      <c r="F72" s="11">
        <f t="shared" si="2"/>
        <v>1</v>
      </c>
      <c r="G72" s="11">
        <f t="shared" si="3"/>
        <v>0</v>
      </c>
    </row>
    <row r="73" spans="1:7">
      <c r="A73" s="21" t="s">
        <v>187</v>
      </c>
      <c r="C73" s="11">
        <v>72</v>
      </c>
      <c r="D73" s="22" t="s">
        <v>5</v>
      </c>
      <c r="E73" s="22" t="s">
        <v>53</v>
      </c>
      <c r="F73" s="11">
        <f t="shared" si="2"/>
        <v>0</v>
      </c>
      <c r="G73" s="11">
        <f t="shared" si="3"/>
        <v>2</v>
      </c>
    </row>
    <row r="74" spans="1:7">
      <c r="A74" s="21" t="s">
        <v>188</v>
      </c>
      <c r="C74" s="4">
        <v>73</v>
      </c>
      <c r="D74" s="22" t="s">
        <v>5</v>
      </c>
      <c r="E74" s="22" t="s">
        <v>53</v>
      </c>
      <c r="F74" s="11">
        <f t="shared" si="2"/>
        <v>0</v>
      </c>
      <c r="G74" s="11">
        <f t="shared" si="3"/>
        <v>2</v>
      </c>
    </row>
    <row r="75" spans="1:7">
      <c r="A75" s="21" t="s">
        <v>189</v>
      </c>
      <c r="C75" s="11">
        <v>74</v>
      </c>
      <c r="D75" s="22" t="s">
        <v>5</v>
      </c>
      <c r="E75" s="22" t="s">
        <v>54</v>
      </c>
      <c r="F75" s="11">
        <f t="shared" si="2"/>
        <v>0</v>
      </c>
      <c r="G75" s="11">
        <f t="shared" si="3"/>
        <v>4</v>
      </c>
    </row>
    <row r="76" spans="1:7">
      <c r="A76" s="21" t="s">
        <v>190</v>
      </c>
      <c r="C76" s="4">
        <v>75</v>
      </c>
      <c r="D76" s="22" t="s">
        <v>59</v>
      </c>
      <c r="E76" s="22" t="s">
        <v>53</v>
      </c>
      <c r="F76" s="11">
        <f t="shared" si="2"/>
        <v>1</v>
      </c>
      <c r="G76" s="11">
        <f t="shared" si="3"/>
        <v>2</v>
      </c>
    </row>
    <row r="77" spans="1:7">
      <c r="A77" s="21" t="s">
        <v>191</v>
      </c>
      <c r="C77" s="11">
        <v>76</v>
      </c>
      <c r="D77" s="22" t="s">
        <v>5</v>
      </c>
      <c r="E77" s="22" t="s">
        <v>56</v>
      </c>
      <c r="F77" s="11">
        <f t="shared" si="2"/>
        <v>0</v>
      </c>
      <c r="G77" s="11">
        <f t="shared" si="3"/>
        <v>1</v>
      </c>
    </row>
    <row r="78" spans="1:7">
      <c r="A78" s="21" t="s">
        <v>192</v>
      </c>
      <c r="C78" s="4">
        <v>77</v>
      </c>
      <c r="D78" s="22" t="s">
        <v>5</v>
      </c>
      <c r="E78" s="22" t="s">
        <v>53</v>
      </c>
      <c r="F78" s="11">
        <f t="shared" si="2"/>
        <v>0</v>
      </c>
      <c r="G78" s="11">
        <f t="shared" si="3"/>
        <v>2</v>
      </c>
    </row>
    <row r="79" spans="1:7">
      <c r="A79" s="21" t="s">
        <v>193</v>
      </c>
      <c r="C79" s="11">
        <v>78</v>
      </c>
      <c r="D79" s="22" t="s">
        <v>5</v>
      </c>
      <c r="E79" s="22" t="s">
        <v>53</v>
      </c>
      <c r="F79" s="11">
        <f t="shared" si="2"/>
        <v>0</v>
      </c>
      <c r="G79" s="11">
        <f t="shared" si="3"/>
        <v>2</v>
      </c>
    </row>
    <row r="80" spans="1:7">
      <c r="A80" s="21" t="s">
        <v>194</v>
      </c>
      <c r="C80" s="4">
        <v>79</v>
      </c>
      <c r="D80" s="22" t="s">
        <v>5</v>
      </c>
      <c r="E80" s="22" t="s">
        <v>54</v>
      </c>
      <c r="F80" s="11">
        <f t="shared" si="2"/>
        <v>0</v>
      </c>
      <c r="G80" s="11">
        <f t="shared" si="3"/>
        <v>4</v>
      </c>
    </row>
    <row r="81" spans="1:7">
      <c r="A81" s="21" t="s">
        <v>195</v>
      </c>
      <c r="C81" s="11">
        <v>80</v>
      </c>
      <c r="D81" s="22" t="s">
        <v>5</v>
      </c>
      <c r="E81" s="22" t="s">
        <v>53</v>
      </c>
      <c r="F81" s="11">
        <f t="shared" si="2"/>
        <v>0</v>
      </c>
      <c r="G81" s="11">
        <f t="shared" si="3"/>
        <v>2</v>
      </c>
    </row>
    <row r="82" spans="1:7">
      <c r="A82" s="21" t="s">
        <v>196</v>
      </c>
      <c r="C82" s="4">
        <v>81</v>
      </c>
      <c r="D82" s="22" t="s">
        <v>5</v>
      </c>
      <c r="E82" s="22" t="s">
        <v>53</v>
      </c>
      <c r="F82" s="11">
        <f t="shared" si="2"/>
        <v>0</v>
      </c>
      <c r="G82" s="11">
        <f t="shared" si="3"/>
        <v>2</v>
      </c>
    </row>
    <row r="83" spans="1:7">
      <c r="A83" s="21" t="s">
        <v>197</v>
      </c>
      <c r="C83" s="11">
        <v>82</v>
      </c>
      <c r="D83" s="22" t="s">
        <v>5</v>
      </c>
      <c r="E83" s="22" t="s">
        <v>53</v>
      </c>
      <c r="F83" s="11">
        <f t="shared" si="2"/>
        <v>0</v>
      </c>
      <c r="G83" s="11">
        <f t="shared" si="3"/>
        <v>2</v>
      </c>
    </row>
    <row r="84" spans="1:7">
      <c r="A84" s="21" t="s">
        <v>198</v>
      </c>
      <c r="C84" s="4">
        <v>83</v>
      </c>
      <c r="D84" s="22" t="s">
        <v>59</v>
      </c>
      <c r="E84" s="22" t="s">
        <v>53</v>
      </c>
      <c r="F84" s="11">
        <f t="shared" si="2"/>
        <v>1</v>
      </c>
      <c r="G84" s="11">
        <f t="shared" si="3"/>
        <v>2</v>
      </c>
    </row>
    <row r="85" spans="1:7">
      <c r="A85" s="21" t="s">
        <v>199</v>
      </c>
      <c r="C85" s="11">
        <v>84</v>
      </c>
      <c r="D85" s="22" t="s">
        <v>55</v>
      </c>
      <c r="E85" s="22" t="s">
        <v>53</v>
      </c>
      <c r="F85" s="11">
        <f t="shared" si="2"/>
        <v>4</v>
      </c>
      <c r="G85" s="11">
        <f t="shared" si="3"/>
        <v>2</v>
      </c>
    </row>
    <row r="86" spans="1:7">
      <c r="A86" s="21" t="s">
        <v>200</v>
      </c>
      <c r="C86" s="4">
        <v>85</v>
      </c>
      <c r="D86" s="22" t="s">
        <v>5</v>
      </c>
      <c r="E86" s="22" t="s">
        <v>58</v>
      </c>
      <c r="F86" s="11">
        <f t="shared" si="2"/>
        <v>0</v>
      </c>
      <c r="G86" s="11">
        <f t="shared" si="3"/>
        <v>8</v>
      </c>
    </row>
    <row r="87" spans="1:7">
      <c r="A87" s="21" t="s">
        <v>201</v>
      </c>
      <c r="C87" s="11">
        <v>86</v>
      </c>
      <c r="D87" s="22" t="s">
        <v>5</v>
      </c>
      <c r="E87" s="22" t="s">
        <v>53</v>
      </c>
      <c r="F87" s="11">
        <f t="shared" si="2"/>
        <v>0</v>
      </c>
      <c r="G87" s="11">
        <f t="shared" si="3"/>
        <v>2</v>
      </c>
    </row>
    <row r="88" spans="1:7">
      <c r="A88" s="21" t="s">
        <v>202</v>
      </c>
      <c r="C88" s="4">
        <v>87</v>
      </c>
      <c r="D88" s="22" t="s">
        <v>59</v>
      </c>
      <c r="E88" s="22" t="s">
        <v>53</v>
      </c>
      <c r="F88" s="11">
        <f t="shared" si="2"/>
        <v>1</v>
      </c>
      <c r="G88" s="11">
        <f t="shared" si="3"/>
        <v>2</v>
      </c>
    </row>
    <row r="89" spans="1:7">
      <c r="A89" s="21" t="s">
        <v>203</v>
      </c>
      <c r="C89" s="11">
        <v>88</v>
      </c>
      <c r="D89" s="22" t="s">
        <v>59</v>
      </c>
      <c r="E89" s="22" t="s">
        <v>53</v>
      </c>
      <c r="F89" s="11">
        <f t="shared" si="2"/>
        <v>1</v>
      </c>
      <c r="G89" s="11">
        <f t="shared" si="3"/>
        <v>2</v>
      </c>
    </row>
    <row r="90" spans="1:7">
      <c r="A90" s="21" t="s">
        <v>204</v>
      </c>
      <c r="C90" s="4">
        <v>89</v>
      </c>
      <c r="D90" s="22" t="s">
        <v>59</v>
      </c>
      <c r="E90" s="22" t="s">
        <v>53</v>
      </c>
      <c r="F90" s="11">
        <f t="shared" si="2"/>
        <v>1</v>
      </c>
      <c r="G90" s="11">
        <f t="shared" si="3"/>
        <v>2</v>
      </c>
    </row>
    <row r="91" spans="1:7">
      <c r="A91" s="21" t="s">
        <v>205</v>
      </c>
      <c r="C91" s="11">
        <v>90</v>
      </c>
      <c r="D91" s="22" t="s">
        <v>59</v>
      </c>
      <c r="E91" s="22" t="s">
        <v>53</v>
      </c>
      <c r="F91" s="11">
        <f t="shared" si="2"/>
        <v>1</v>
      </c>
      <c r="G91" s="11">
        <f t="shared" si="3"/>
        <v>2</v>
      </c>
    </row>
    <row r="92" spans="1:7">
      <c r="A92" s="21" t="s">
        <v>206</v>
      </c>
      <c r="C92" s="4">
        <v>91</v>
      </c>
      <c r="D92" s="22" t="s">
        <v>60</v>
      </c>
      <c r="E92" s="22" t="s">
        <v>53</v>
      </c>
      <c r="F92" s="11">
        <f t="shared" si="2"/>
        <v>2</v>
      </c>
      <c r="G92" s="11">
        <f t="shared" si="3"/>
        <v>2</v>
      </c>
    </row>
    <row r="93" spans="1:7">
      <c r="A93" s="21" t="s">
        <v>207</v>
      </c>
      <c r="C93" s="11">
        <v>92</v>
      </c>
      <c r="D93" s="22" t="s">
        <v>5</v>
      </c>
      <c r="E93" s="22" t="s">
        <v>53</v>
      </c>
      <c r="F93" s="11">
        <f t="shared" si="2"/>
        <v>0</v>
      </c>
      <c r="G93" s="11">
        <f t="shared" si="3"/>
        <v>2</v>
      </c>
    </row>
    <row r="94" spans="1:7">
      <c r="A94" s="21" t="s">
        <v>208</v>
      </c>
      <c r="C94" s="4">
        <v>93</v>
      </c>
      <c r="D94" s="22" t="s">
        <v>5</v>
      </c>
      <c r="E94" s="22" t="s">
        <v>53</v>
      </c>
      <c r="F94" s="11">
        <f t="shared" si="2"/>
        <v>0</v>
      </c>
      <c r="G94" s="11">
        <f t="shared" si="3"/>
        <v>2</v>
      </c>
    </row>
    <row r="95" spans="1:7">
      <c r="A95" s="21" t="s">
        <v>209</v>
      </c>
      <c r="C95" s="11">
        <v>94</v>
      </c>
      <c r="D95" s="22" t="s">
        <v>5</v>
      </c>
      <c r="E95" s="22" t="s">
        <v>54</v>
      </c>
      <c r="F95" s="11">
        <f t="shared" si="2"/>
        <v>0</v>
      </c>
      <c r="G95" s="11">
        <f t="shared" si="3"/>
        <v>4</v>
      </c>
    </row>
    <row r="96" spans="1:7">
      <c r="A96" s="21" t="s">
        <v>210</v>
      </c>
      <c r="C96" s="4">
        <v>95</v>
      </c>
      <c r="D96" s="22" t="s">
        <v>5</v>
      </c>
      <c r="E96" s="22" t="s">
        <v>54</v>
      </c>
      <c r="F96" s="11">
        <f t="shared" si="2"/>
        <v>0</v>
      </c>
      <c r="G96" s="11">
        <f t="shared" si="3"/>
        <v>4</v>
      </c>
    </row>
    <row r="97" spans="1:7">
      <c r="A97" s="21" t="s">
        <v>211</v>
      </c>
      <c r="C97" s="11">
        <v>96</v>
      </c>
      <c r="D97" s="22" t="s">
        <v>55</v>
      </c>
      <c r="E97" s="22" t="s">
        <v>56</v>
      </c>
      <c r="F97" s="11">
        <f t="shared" si="2"/>
        <v>4</v>
      </c>
      <c r="G97" s="11">
        <f t="shared" si="3"/>
        <v>1</v>
      </c>
    </row>
    <row r="98" spans="1:7">
      <c r="A98" s="21" t="s">
        <v>212</v>
      </c>
      <c r="C98" s="4">
        <v>97</v>
      </c>
      <c r="D98" s="22" t="s">
        <v>5</v>
      </c>
      <c r="E98" s="22" t="s">
        <v>54</v>
      </c>
      <c r="F98" s="11">
        <f t="shared" si="2"/>
        <v>0</v>
      </c>
      <c r="G98" s="11">
        <f t="shared" si="3"/>
        <v>4</v>
      </c>
    </row>
    <row r="99" spans="1:7">
      <c r="A99" s="21" t="s">
        <v>213</v>
      </c>
      <c r="C99" s="11">
        <v>98</v>
      </c>
      <c r="D99" s="22" t="s">
        <v>55</v>
      </c>
      <c r="E99" s="22" t="s">
        <v>53</v>
      </c>
      <c r="F99" s="11">
        <f t="shared" si="2"/>
        <v>4</v>
      </c>
      <c r="G99" s="11">
        <f t="shared" si="3"/>
        <v>2</v>
      </c>
    </row>
    <row r="100" spans="1:7">
      <c r="A100" s="21" t="s">
        <v>214</v>
      </c>
      <c r="C100" s="4">
        <v>99</v>
      </c>
      <c r="D100" s="22" t="s">
        <v>60</v>
      </c>
      <c r="E100" s="22" t="s">
        <v>56</v>
      </c>
      <c r="F100" s="11">
        <f t="shared" si="2"/>
        <v>2</v>
      </c>
      <c r="G100" s="11">
        <f t="shared" si="3"/>
        <v>1</v>
      </c>
    </row>
    <row r="101" spans="1:7">
      <c r="A101" s="21" t="s">
        <v>215</v>
      </c>
      <c r="C101" s="11">
        <v>100</v>
      </c>
      <c r="D101" s="22" t="s">
        <v>60</v>
      </c>
      <c r="E101" s="22" t="s">
        <v>56</v>
      </c>
      <c r="F101" s="11">
        <f t="shared" si="2"/>
        <v>2</v>
      </c>
      <c r="G101" s="11">
        <f t="shared" si="3"/>
        <v>1</v>
      </c>
    </row>
    <row r="102" spans="1:7">
      <c r="A102" s="21" t="s">
        <v>216</v>
      </c>
      <c r="C102" s="4">
        <v>101</v>
      </c>
      <c r="D102" s="22" t="s">
        <v>60</v>
      </c>
      <c r="E102" s="22" t="s">
        <v>56</v>
      </c>
      <c r="F102" s="11">
        <f t="shared" si="2"/>
        <v>2</v>
      </c>
      <c r="G102" s="11">
        <f t="shared" si="3"/>
        <v>1</v>
      </c>
    </row>
    <row r="103" spans="1:7">
      <c r="A103" s="21" t="s">
        <v>217</v>
      </c>
      <c r="C103" s="11">
        <v>102</v>
      </c>
      <c r="D103" s="22" t="s">
        <v>55</v>
      </c>
      <c r="E103" s="22" t="s">
        <v>53</v>
      </c>
      <c r="F103" s="11">
        <f t="shared" si="2"/>
        <v>4</v>
      </c>
      <c r="G103" s="11">
        <f t="shared" si="3"/>
        <v>2</v>
      </c>
    </row>
    <row r="104" spans="1:7">
      <c r="A104" s="21" t="s">
        <v>218</v>
      </c>
      <c r="C104" s="4">
        <v>103</v>
      </c>
      <c r="D104" s="22" t="s">
        <v>5</v>
      </c>
      <c r="E104" s="22" t="s">
        <v>53</v>
      </c>
      <c r="F104" s="11">
        <f t="shared" si="2"/>
        <v>0</v>
      </c>
      <c r="G104" s="11">
        <f t="shared" si="3"/>
        <v>2</v>
      </c>
    </row>
    <row r="105" spans="1:7">
      <c r="A105" s="21" t="s">
        <v>219</v>
      </c>
      <c r="C105" s="11">
        <v>104</v>
      </c>
      <c r="D105" s="22" t="s">
        <v>5</v>
      </c>
      <c r="E105" s="22" t="s">
        <v>53</v>
      </c>
      <c r="F105" s="11">
        <f t="shared" si="2"/>
        <v>0</v>
      </c>
      <c r="G105" s="11">
        <f t="shared" si="3"/>
        <v>2</v>
      </c>
    </row>
    <row r="106" spans="1:7">
      <c r="A106" s="21" t="s">
        <v>220</v>
      </c>
      <c r="C106" s="4">
        <v>105</v>
      </c>
      <c r="D106" s="22" t="s">
        <v>5</v>
      </c>
      <c r="E106" s="10" t="s">
        <v>54</v>
      </c>
      <c r="F106" s="11">
        <f t="shared" si="2"/>
        <v>0</v>
      </c>
      <c r="G106" s="11">
        <f t="shared" si="3"/>
        <v>4</v>
      </c>
    </row>
    <row r="107" spans="1:7">
      <c r="A107" s="21" t="s">
        <v>221</v>
      </c>
      <c r="C107" s="11">
        <v>106</v>
      </c>
      <c r="D107" s="22" t="s">
        <v>5</v>
      </c>
      <c r="E107" s="10" t="s">
        <v>54</v>
      </c>
      <c r="F107" s="11">
        <f t="shared" si="2"/>
        <v>0</v>
      </c>
      <c r="G107" s="11">
        <f t="shared" si="3"/>
        <v>4</v>
      </c>
    </row>
    <row r="108" spans="1:7">
      <c r="A108" s="21" t="s">
        <v>222</v>
      </c>
      <c r="C108" s="4">
        <v>107</v>
      </c>
      <c r="D108" s="22" t="s">
        <v>5</v>
      </c>
      <c r="E108" s="10" t="s">
        <v>53</v>
      </c>
      <c r="F108" s="11">
        <f t="shared" si="2"/>
        <v>0</v>
      </c>
      <c r="G108" s="11">
        <f t="shared" si="3"/>
        <v>2</v>
      </c>
    </row>
    <row r="109" spans="1:7">
      <c r="A109" s="21" t="s">
        <v>223</v>
      </c>
      <c r="C109" s="11">
        <v>108</v>
      </c>
      <c r="D109" s="22" t="s">
        <v>5</v>
      </c>
      <c r="E109" s="10" t="s">
        <v>53</v>
      </c>
      <c r="F109" s="11">
        <f t="shared" si="2"/>
        <v>0</v>
      </c>
      <c r="G109" s="11">
        <f t="shared" si="3"/>
        <v>2</v>
      </c>
    </row>
    <row r="110" spans="1:7">
      <c r="A110" s="21" t="s">
        <v>224</v>
      </c>
      <c r="C110" s="4">
        <v>109</v>
      </c>
      <c r="D110" s="22" t="s">
        <v>5</v>
      </c>
      <c r="E110" s="10" t="s">
        <v>54</v>
      </c>
      <c r="F110" s="11">
        <f t="shared" si="2"/>
        <v>0</v>
      </c>
      <c r="G110" s="11">
        <f t="shared" si="3"/>
        <v>4</v>
      </c>
    </row>
    <row r="111" spans="1:7">
      <c r="A111" s="21" t="s">
        <v>225</v>
      </c>
      <c r="C111" s="11">
        <v>110</v>
      </c>
      <c r="D111" s="22" t="s">
        <v>5</v>
      </c>
      <c r="E111" s="10" t="s">
        <v>53</v>
      </c>
      <c r="F111" s="11">
        <f t="shared" si="2"/>
        <v>0</v>
      </c>
      <c r="G111" s="11">
        <f t="shared" si="3"/>
        <v>2</v>
      </c>
    </row>
    <row r="112" spans="1:7">
      <c r="A112" s="21" t="s">
        <v>226</v>
      </c>
      <c r="C112" s="4">
        <v>111</v>
      </c>
      <c r="D112" s="22" t="s">
        <v>5</v>
      </c>
      <c r="E112" s="22" t="s">
        <v>54</v>
      </c>
      <c r="F112" s="11">
        <f t="shared" si="2"/>
        <v>0</v>
      </c>
      <c r="G112" s="11">
        <f t="shared" si="3"/>
        <v>4</v>
      </c>
    </row>
    <row r="113" spans="1:7">
      <c r="A113" s="21" t="s">
        <v>227</v>
      </c>
      <c r="C113" s="11">
        <v>112</v>
      </c>
      <c r="D113" s="22" t="s">
        <v>5</v>
      </c>
      <c r="E113" s="22" t="s">
        <v>58</v>
      </c>
      <c r="F113" s="11">
        <f t="shared" si="2"/>
        <v>0</v>
      </c>
      <c r="G113" s="11">
        <f t="shared" si="3"/>
        <v>8</v>
      </c>
    </row>
    <row r="114" spans="1:7">
      <c r="A114" s="21" t="s">
        <v>228</v>
      </c>
      <c r="C114" s="4">
        <v>113</v>
      </c>
      <c r="D114" s="22" t="s">
        <v>5</v>
      </c>
      <c r="E114" s="22" t="s">
        <v>58</v>
      </c>
      <c r="F114" s="11">
        <f t="shared" si="2"/>
        <v>0</v>
      </c>
      <c r="G114" s="11">
        <f t="shared" si="3"/>
        <v>8</v>
      </c>
    </row>
    <row r="115" spans="1:7">
      <c r="A115" s="21" t="s">
        <v>229</v>
      </c>
      <c r="C115" s="11">
        <v>114</v>
      </c>
      <c r="D115" s="22" t="s">
        <v>5</v>
      </c>
      <c r="E115" s="22" t="s">
        <v>56</v>
      </c>
      <c r="F115" s="11">
        <f t="shared" si="2"/>
        <v>0</v>
      </c>
      <c r="G115" s="11">
        <f t="shared" si="3"/>
        <v>1</v>
      </c>
    </row>
    <row r="116" spans="1:7">
      <c r="A116" s="21" t="s">
        <v>230</v>
      </c>
      <c r="C116" s="4">
        <v>115</v>
      </c>
      <c r="D116" s="22" t="s">
        <v>5</v>
      </c>
      <c r="E116" s="22" t="s">
        <v>56</v>
      </c>
      <c r="F116" s="11">
        <f t="shared" si="2"/>
        <v>0</v>
      </c>
      <c r="G116" s="11">
        <f t="shared" si="3"/>
        <v>1</v>
      </c>
    </row>
    <row r="117" spans="1:7">
      <c r="A117" s="21" t="s">
        <v>231</v>
      </c>
      <c r="C117" s="11">
        <v>116</v>
      </c>
      <c r="D117" s="22" t="s">
        <v>5</v>
      </c>
      <c r="E117" s="22" t="s">
        <v>56</v>
      </c>
      <c r="F117" s="11">
        <f t="shared" si="2"/>
        <v>0</v>
      </c>
      <c r="G117" s="11">
        <f t="shared" si="3"/>
        <v>1</v>
      </c>
    </row>
    <row r="118" spans="1:7">
      <c r="A118" s="21" t="s">
        <v>232</v>
      </c>
      <c r="C118" s="4">
        <v>117</v>
      </c>
      <c r="D118" s="22" t="s">
        <v>5</v>
      </c>
      <c r="E118" s="22" t="s">
        <v>56</v>
      </c>
      <c r="F118" s="11">
        <f t="shared" si="2"/>
        <v>0</v>
      </c>
      <c r="G118" s="11">
        <f t="shared" si="3"/>
        <v>1</v>
      </c>
    </row>
    <row r="119" spans="1:7">
      <c r="A119" s="21" t="s">
        <v>233</v>
      </c>
      <c r="C119" s="11">
        <v>118</v>
      </c>
      <c r="D119" s="22" t="s">
        <v>5</v>
      </c>
      <c r="E119" s="22" t="s">
        <v>53</v>
      </c>
      <c r="F119" s="11">
        <f t="shared" si="2"/>
        <v>0</v>
      </c>
      <c r="G119" s="11">
        <f t="shared" si="3"/>
        <v>2</v>
      </c>
    </row>
    <row r="120" spans="1:7">
      <c r="A120" s="21" t="s">
        <v>234</v>
      </c>
      <c r="C120" s="4">
        <v>119</v>
      </c>
      <c r="D120" s="22" t="s">
        <v>59</v>
      </c>
      <c r="E120" s="22" t="s">
        <v>56</v>
      </c>
      <c r="F120" s="11">
        <f t="shared" si="2"/>
        <v>1</v>
      </c>
      <c r="G120" s="11">
        <f t="shared" si="3"/>
        <v>1</v>
      </c>
    </row>
    <row r="121" spans="1:7">
      <c r="A121" s="21" t="s">
        <v>235</v>
      </c>
      <c r="C121" s="11">
        <v>120</v>
      </c>
      <c r="D121" s="22" t="s">
        <v>5</v>
      </c>
      <c r="E121" s="22" t="s">
        <v>56</v>
      </c>
      <c r="F121" s="11">
        <f t="shared" si="2"/>
        <v>0</v>
      </c>
      <c r="G121" s="11">
        <f t="shared" si="3"/>
        <v>1</v>
      </c>
    </row>
    <row r="122" spans="1:7">
      <c r="A122" s="21" t="s">
        <v>236</v>
      </c>
      <c r="C122" s="4">
        <v>121</v>
      </c>
      <c r="D122" s="22" t="s">
        <v>5</v>
      </c>
      <c r="E122" s="22" t="s">
        <v>54</v>
      </c>
      <c r="F122" s="11">
        <f t="shared" si="2"/>
        <v>0</v>
      </c>
      <c r="G122" s="11">
        <f t="shared" si="3"/>
        <v>4</v>
      </c>
    </row>
    <row r="123" spans="1:7">
      <c r="A123" s="21" t="s">
        <v>237</v>
      </c>
      <c r="C123" s="11">
        <v>122</v>
      </c>
      <c r="D123" s="22" t="s">
        <v>5</v>
      </c>
      <c r="E123" s="22" t="s">
        <v>54</v>
      </c>
      <c r="F123" s="11">
        <f t="shared" si="2"/>
        <v>0</v>
      </c>
      <c r="G123" s="11">
        <f t="shared" si="3"/>
        <v>4</v>
      </c>
    </row>
    <row r="124" spans="1:7">
      <c r="A124" s="21" t="s">
        <v>238</v>
      </c>
      <c r="C124" s="4">
        <v>123</v>
      </c>
      <c r="D124" s="22" t="s">
        <v>5</v>
      </c>
      <c r="E124" s="22" t="s">
        <v>58</v>
      </c>
      <c r="F124" s="11">
        <f t="shared" si="2"/>
        <v>0</v>
      </c>
      <c r="G124" s="11">
        <f t="shared" si="3"/>
        <v>8</v>
      </c>
    </row>
    <row r="125" spans="1:7">
      <c r="A125" s="21" t="s">
        <v>239</v>
      </c>
      <c r="C125" s="11">
        <v>124</v>
      </c>
      <c r="D125" s="22" t="s">
        <v>5</v>
      </c>
      <c r="E125" s="22" t="s">
        <v>54</v>
      </c>
      <c r="F125" s="11">
        <f t="shared" si="2"/>
        <v>0</v>
      </c>
      <c r="G125" s="11">
        <f t="shared" si="3"/>
        <v>4</v>
      </c>
    </row>
    <row r="126" spans="1:7">
      <c r="A126" s="21" t="s">
        <v>240</v>
      </c>
      <c r="C126" s="4">
        <v>125</v>
      </c>
      <c r="D126" s="22" t="s">
        <v>5</v>
      </c>
      <c r="E126" s="22" t="s">
        <v>54</v>
      </c>
      <c r="F126" s="11">
        <f t="shared" si="2"/>
        <v>0</v>
      </c>
      <c r="G126" s="11">
        <f t="shared" si="3"/>
        <v>4</v>
      </c>
    </row>
    <row r="127" spans="1:7">
      <c r="A127" s="21" t="s">
        <v>241</v>
      </c>
      <c r="C127" s="11">
        <v>126</v>
      </c>
      <c r="D127" s="22" t="s">
        <v>5</v>
      </c>
      <c r="E127" s="22" t="s">
        <v>53</v>
      </c>
      <c r="F127" s="11">
        <f t="shared" si="2"/>
        <v>0</v>
      </c>
      <c r="G127" s="11">
        <f t="shared" si="3"/>
        <v>2</v>
      </c>
    </row>
    <row r="128" spans="1:7">
      <c r="A128" s="21" t="s">
        <v>242</v>
      </c>
      <c r="C128" s="4">
        <v>127</v>
      </c>
      <c r="D128" s="22" t="s">
        <v>5</v>
      </c>
      <c r="E128" s="22" t="s">
        <v>56</v>
      </c>
      <c r="F128" s="11">
        <f t="shared" si="2"/>
        <v>0</v>
      </c>
      <c r="G128" s="11">
        <f t="shared" si="3"/>
        <v>1</v>
      </c>
    </row>
    <row r="129" spans="1:7">
      <c r="A129" s="21" t="s">
        <v>243</v>
      </c>
      <c r="C129" s="11">
        <v>128</v>
      </c>
      <c r="D129" s="22" t="s">
        <v>60</v>
      </c>
      <c r="E129" s="22" t="s">
        <v>53</v>
      </c>
      <c r="F129" s="11">
        <f t="shared" si="2"/>
        <v>2</v>
      </c>
      <c r="G129" s="11">
        <f t="shared" si="3"/>
        <v>2</v>
      </c>
    </row>
    <row r="130" spans="1:7">
      <c r="A130" s="21" t="s">
        <v>244</v>
      </c>
      <c r="C130" s="4">
        <v>129</v>
      </c>
      <c r="D130" s="22" t="s">
        <v>55</v>
      </c>
      <c r="E130" s="22" t="s">
        <v>53</v>
      </c>
      <c r="F130" s="11">
        <f t="shared" si="2"/>
        <v>4</v>
      </c>
      <c r="G130" s="11">
        <f t="shared" si="3"/>
        <v>2</v>
      </c>
    </row>
    <row r="131" spans="1:7">
      <c r="A131" s="21" t="s">
        <v>245</v>
      </c>
      <c r="C131" s="11">
        <v>130</v>
      </c>
      <c r="D131" s="10" t="s">
        <v>5</v>
      </c>
      <c r="E131" s="10" t="s">
        <v>54</v>
      </c>
      <c r="F131" s="11">
        <f t="shared" si="2"/>
        <v>0</v>
      </c>
      <c r="G131" s="11">
        <f t="shared" si="3"/>
        <v>4</v>
      </c>
    </row>
    <row r="132" spans="1:7">
      <c r="A132" s="21" t="s">
        <v>246</v>
      </c>
      <c r="C132" s="4">
        <v>131</v>
      </c>
      <c r="D132" s="10" t="s">
        <v>5</v>
      </c>
      <c r="E132" s="10" t="s">
        <v>54</v>
      </c>
      <c r="F132" s="11">
        <f t="shared" ref="F132:F195" si="4">IF(D132="none",0,IF(D132="very rare",0,IF(D132="rare",1,IF(D132="occasional",2,IF(D132="frequent",4,IF(D132="very frequent",8))))))</f>
        <v>0</v>
      </c>
      <c r="G132" s="11">
        <f t="shared" ref="G132:G195" si="5">IF(E132="very low",1,IF(E132="low",1,IF(E132="medium",2,IF(E132="high",4,IF(E132="very high",8,0)))))</f>
        <v>4</v>
      </c>
    </row>
    <row r="133" spans="1:7">
      <c r="A133" s="21" t="s">
        <v>247</v>
      </c>
      <c r="C133" s="11">
        <v>132</v>
      </c>
      <c r="D133" s="10" t="s">
        <v>5</v>
      </c>
      <c r="E133" s="10" t="s">
        <v>58</v>
      </c>
      <c r="F133" s="11">
        <f t="shared" si="4"/>
        <v>0</v>
      </c>
      <c r="G133" s="11">
        <f t="shared" si="5"/>
        <v>8</v>
      </c>
    </row>
    <row r="134" spans="1:7">
      <c r="A134" s="21" t="s">
        <v>248</v>
      </c>
      <c r="C134" s="4">
        <v>133</v>
      </c>
      <c r="D134" s="10" t="s">
        <v>5</v>
      </c>
      <c r="E134" s="10" t="s">
        <v>58</v>
      </c>
      <c r="F134" s="11">
        <f t="shared" si="4"/>
        <v>0</v>
      </c>
      <c r="G134" s="11">
        <f t="shared" si="5"/>
        <v>8</v>
      </c>
    </row>
    <row r="135" spans="1:7">
      <c r="A135" s="21" t="s">
        <v>249</v>
      </c>
      <c r="C135" s="11">
        <v>134</v>
      </c>
      <c r="D135" s="10" t="s">
        <v>55</v>
      </c>
      <c r="E135" s="10" t="s">
        <v>53</v>
      </c>
      <c r="F135" s="11">
        <f t="shared" si="4"/>
        <v>4</v>
      </c>
      <c r="G135" s="11">
        <f t="shared" si="5"/>
        <v>2</v>
      </c>
    </row>
    <row r="136" spans="1:7">
      <c r="A136" s="21" t="s">
        <v>250</v>
      </c>
      <c r="C136" s="4">
        <v>135</v>
      </c>
      <c r="D136" s="10" t="s">
        <v>5</v>
      </c>
      <c r="E136" s="10" t="s">
        <v>58</v>
      </c>
      <c r="F136" s="11">
        <f t="shared" si="4"/>
        <v>0</v>
      </c>
      <c r="G136" s="11">
        <f t="shared" si="5"/>
        <v>8</v>
      </c>
    </row>
    <row r="137" spans="1:7">
      <c r="A137" s="21" t="s">
        <v>251</v>
      </c>
      <c r="C137" s="11">
        <v>136</v>
      </c>
      <c r="D137" s="10" t="s">
        <v>5</v>
      </c>
      <c r="E137" s="10" t="s">
        <v>58</v>
      </c>
      <c r="F137" s="11">
        <f t="shared" si="4"/>
        <v>0</v>
      </c>
      <c r="G137" s="11">
        <f t="shared" si="5"/>
        <v>8</v>
      </c>
    </row>
    <row r="138" spans="1:7">
      <c r="A138" s="21" t="s">
        <v>252</v>
      </c>
      <c r="C138" s="4">
        <v>137</v>
      </c>
      <c r="D138" s="10" t="s">
        <v>5</v>
      </c>
      <c r="E138" s="10" t="s">
        <v>53</v>
      </c>
      <c r="F138" s="11">
        <f t="shared" si="4"/>
        <v>0</v>
      </c>
      <c r="G138" s="11">
        <f t="shared" si="5"/>
        <v>2</v>
      </c>
    </row>
    <row r="139" spans="1:7">
      <c r="A139" s="21" t="s">
        <v>253</v>
      </c>
      <c r="C139" s="11">
        <v>138</v>
      </c>
      <c r="D139" s="10" t="s">
        <v>5</v>
      </c>
      <c r="E139" s="10" t="s">
        <v>53</v>
      </c>
      <c r="F139" s="11">
        <f t="shared" si="4"/>
        <v>0</v>
      </c>
      <c r="G139" s="11">
        <f t="shared" si="5"/>
        <v>2</v>
      </c>
    </row>
    <row r="140" spans="1:7">
      <c r="A140" s="21" t="s">
        <v>254</v>
      </c>
      <c r="C140" s="4">
        <v>139</v>
      </c>
      <c r="D140" s="10" t="s">
        <v>5</v>
      </c>
      <c r="E140" s="10" t="s">
        <v>53</v>
      </c>
      <c r="F140" s="11">
        <f t="shared" si="4"/>
        <v>0</v>
      </c>
      <c r="G140" s="11">
        <f t="shared" si="5"/>
        <v>2</v>
      </c>
    </row>
    <row r="141" spans="1:7">
      <c r="A141" s="21" t="s">
        <v>101</v>
      </c>
      <c r="C141" s="11">
        <v>140</v>
      </c>
      <c r="D141" s="10" t="s">
        <v>5</v>
      </c>
      <c r="E141" s="10" t="s">
        <v>53</v>
      </c>
      <c r="F141" s="11">
        <f t="shared" si="4"/>
        <v>0</v>
      </c>
      <c r="G141" s="11">
        <f t="shared" si="5"/>
        <v>2</v>
      </c>
    </row>
    <row r="142" spans="1:7">
      <c r="A142" s="21" t="s">
        <v>102</v>
      </c>
      <c r="C142" s="4">
        <v>141</v>
      </c>
      <c r="D142" s="10" t="s">
        <v>5</v>
      </c>
      <c r="E142" s="10" t="s">
        <v>53</v>
      </c>
      <c r="F142" s="11">
        <f t="shared" si="4"/>
        <v>0</v>
      </c>
      <c r="G142" s="11">
        <f t="shared" si="5"/>
        <v>2</v>
      </c>
    </row>
    <row r="143" spans="1:7">
      <c r="A143" s="21" t="s">
        <v>103</v>
      </c>
      <c r="C143" s="11">
        <v>142</v>
      </c>
      <c r="D143" s="10" t="s">
        <v>5</v>
      </c>
      <c r="E143" s="10" t="s">
        <v>53</v>
      </c>
      <c r="F143" s="11">
        <f t="shared" si="4"/>
        <v>0</v>
      </c>
      <c r="G143" s="11">
        <f t="shared" si="5"/>
        <v>2</v>
      </c>
    </row>
    <row r="144" spans="1:7">
      <c r="A144" s="21" t="s">
        <v>104</v>
      </c>
      <c r="C144" s="4">
        <v>143</v>
      </c>
      <c r="D144" s="10" t="s">
        <v>5</v>
      </c>
      <c r="E144" s="10" t="s">
        <v>56</v>
      </c>
      <c r="F144" s="11">
        <f t="shared" si="4"/>
        <v>0</v>
      </c>
      <c r="G144" s="11">
        <f t="shared" si="5"/>
        <v>1</v>
      </c>
    </row>
    <row r="145" spans="1:7">
      <c r="A145" s="21" t="s">
        <v>105</v>
      </c>
      <c r="C145" s="11">
        <v>144</v>
      </c>
      <c r="D145" s="10" t="s">
        <v>5</v>
      </c>
      <c r="E145" s="10" t="s">
        <v>53</v>
      </c>
      <c r="F145" s="11">
        <f t="shared" si="4"/>
        <v>0</v>
      </c>
      <c r="G145" s="11">
        <f t="shared" si="5"/>
        <v>2</v>
      </c>
    </row>
    <row r="146" spans="1:7">
      <c r="A146" s="21" t="s">
        <v>106</v>
      </c>
      <c r="C146" s="4">
        <v>145</v>
      </c>
      <c r="D146" s="10" t="s">
        <v>5</v>
      </c>
      <c r="E146" s="10" t="s">
        <v>53</v>
      </c>
      <c r="F146" s="11">
        <f t="shared" si="4"/>
        <v>0</v>
      </c>
      <c r="G146" s="11">
        <f t="shared" si="5"/>
        <v>2</v>
      </c>
    </row>
    <row r="147" spans="1:7">
      <c r="A147" s="21" t="s">
        <v>107</v>
      </c>
      <c r="C147" s="11">
        <v>146</v>
      </c>
      <c r="D147" s="10" t="s">
        <v>5</v>
      </c>
      <c r="E147" s="10" t="s">
        <v>53</v>
      </c>
      <c r="F147" s="11">
        <f t="shared" si="4"/>
        <v>0</v>
      </c>
      <c r="G147" s="11">
        <f t="shared" si="5"/>
        <v>2</v>
      </c>
    </row>
    <row r="148" spans="1:7">
      <c r="A148" s="21" t="s">
        <v>108</v>
      </c>
      <c r="C148" s="4">
        <v>147</v>
      </c>
      <c r="D148" s="10" t="s">
        <v>60</v>
      </c>
      <c r="E148" s="10" t="s">
        <v>56</v>
      </c>
      <c r="F148" s="11">
        <f t="shared" si="4"/>
        <v>2</v>
      </c>
      <c r="G148" s="11">
        <f t="shared" si="5"/>
        <v>1</v>
      </c>
    </row>
    <row r="149" spans="1:7">
      <c r="A149" s="21" t="s">
        <v>109</v>
      </c>
      <c r="C149" s="11">
        <v>148</v>
      </c>
      <c r="D149" s="10" t="s">
        <v>55</v>
      </c>
      <c r="E149" s="10" t="s">
        <v>53</v>
      </c>
      <c r="F149" s="11">
        <f t="shared" si="4"/>
        <v>4</v>
      </c>
      <c r="G149" s="11">
        <f t="shared" si="5"/>
        <v>2</v>
      </c>
    </row>
    <row r="150" spans="1:7">
      <c r="A150" s="21" t="s">
        <v>110</v>
      </c>
      <c r="C150" s="4">
        <v>149</v>
      </c>
      <c r="D150" s="10" t="s">
        <v>55</v>
      </c>
      <c r="E150" s="10" t="s">
        <v>53</v>
      </c>
      <c r="F150" s="11">
        <f t="shared" si="4"/>
        <v>4</v>
      </c>
      <c r="G150" s="11">
        <f t="shared" si="5"/>
        <v>2</v>
      </c>
    </row>
    <row r="151" spans="1:7">
      <c r="A151" s="21" t="s">
        <v>111</v>
      </c>
      <c r="C151" s="11">
        <v>150</v>
      </c>
      <c r="D151" s="10" t="s">
        <v>5</v>
      </c>
      <c r="E151" s="10" t="s">
        <v>56</v>
      </c>
      <c r="F151" s="11">
        <f t="shared" si="4"/>
        <v>0</v>
      </c>
      <c r="G151" s="11">
        <f t="shared" si="5"/>
        <v>1</v>
      </c>
    </row>
    <row r="152" spans="1:7">
      <c r="A152" s="21" t="s">
        <v>112</v>
      </c>
      <c r="C152" s="4">
        <v>151</v>
      </c>
      <c r="D152" s="10" t="s">
        <v>5</v>
      </c>
      <c r="E152" s="10" t="s">
        <v>54</v>
      </c>
      <c r="F152" s="11">
        <f t="shared" si="4"/>
        <v>0</v>
      </c>
      <c r="G152" s="11">
        <f t="shared" si="5"/>
        <v>4</v>
      </c>
    </row>
    <row r="153" spans="1:7">
      <c r="C153" s="11">
        <v>152</v>
      </c>
      <c r="D153" s="10" t="s">
        <v>5</v>
      </c>
      <c r="E153" s="10" t="s">
        <v>5</v>
      </c>
      <c r="F153" s="11">
        <f t="shared" si="4"/>
        <v>0</v>
      </c>
      <c r="G153" s="11">
        <f t="shared" si="5"/>
        <v>0</v>
      </c>
    </row>
    <row r="154" spans="1:7">
      <c r="C154" s="4">
        <v>153</v>
      </c>
      <c r="D154" s="10" t="s">
        <v>5</v>
      </c>
      <c r="E154" s="10" t="s">
        <v>5</v>
      </c>
      <c r="F154" s="11">
        <f t="shared" si="4"/>
        <v>0</v>
      </c>
      <c r="G154" s="11">
        <f t="shared" si="5"/>
        <v>0</v>
      </c>
    </row>
    <row r="155" spans="1:7">
      <c r="C155" s="11">
        <v>154</v>
      </c>
      <c r="D155" s="10" t="s">
        <v>5</v>
      </c>
      <c r="E155" s="10" t="s">
        <v>5</v>
      </c>
      <c r="F155" s="11">
        <f t="shared" si="4"/>
        <v>0</v>
      </c>
      <c r="G155" s="11">
        <f t="shared" si="5"/>
        <v>0</v>
      </c>
    </row>
    <row r="156" spans="1:7">
      <c r="C156" s="4">
        <v>155</v>
      </c>
      <c r="D156" s="10" t="s">
        <v>5</v>
      </c>
      <c r="E156" s="10" t="s">
        <v>5</v>
      </c>
      <c r="F156" s="11">
        <f t="shared" si="4"/>
        <v>0</v>
      </c>
      <c r="G156" s="11">
        <f t="shared" si="5"/>
        <v>0</v>
      </c>
    </row>
    <row r="157" spans="1:7">
      <c r="C157" s="11">
        <v>156</v>
      </c>
      <c r="D157" s="10" t="s">
        <v>5</v>
      </c>
      <c r="E157" s="10" t="s">
        <v>5</v>
      </c>
      <c r="F157" s="11">
        <f t="shared" si="4"/>
        <v>0</v>
      </c>
      <c r="G157" s="11">
        <f t="shared" si="5"/>
        <v>0</v>
      </c>
    </row>
    <row r="158" spans="1:7">
      <c r="C158" s="4">
        <v>157</v>
      </c>
      <c r="D158" s="10" t="s">
        <v>5</v>
      </c>
      <c r="E158" s="10" t="s">
        <v>5</v>
      </c>
      <c r="F158" s="11">
        <f t="shared" si="4"/>
        <v>0</v>
      </c>
      <c r="G158" s="11">
        <f t="shared" si="5"/>
        <v>0</v>
      </c>
    </row>
    <row r="159" spans="1:7">
      <c r="C159" s="11">
        <v>158</v>
      </c>
      <c r="D159" s="10" t="s">
        <v>5</v>
      </c>
      <c r="E159" s="10" t="s">
        <v>5</v>
      </c>
      <c r="F159" s="11">
        <f t="shared" si="4"/>
        <v>0</v>
      </c>
      <c r="G159" s="11">
        <f t="shared" si="5"/>
        <v>0</v>
      </c>
    </row>
    <row r="160" spans="1:7">
      <c r="C160" s="4">
        <v>159</v>
      </c>
      <c r="D160" s="10" t="s">
        <v>5</v>
      </c>
      <c r="E160" s="10" t="s">
        <v>5</v>
      </c>
      <c r="F160" s="11">
        <f t="shared" si="4"/>
        <v>0</v>
      </c>
      <c r="G160" s="11">
        <f t="shared" si="5"/>
        <v>0</v>
      </c>
    </row>
    <row r="161" spans="3:7">
      <c r="C161" s="11">
        <v>160</v>
      </c>
      <c r="D161" s="10" t="s">
        <v>5</v>
      </c>
      <c r="E161" s="10" t="s">
        <v>5</v>
      </c>
      <c r="F161" s="11">
        <f t="shared" si="4"/>
        <v>0</v>
      </c>
      <c r="G161" s="11">
        <f t="shared" si="5"/>
        <v>0</v>
      </c>
    </row>
    <row r="162" spans="3:7">
      <c r="C162" s="4">
        <v>161</v>
      </c>
      <c r="D162" s="10" t="s">
        <v>5</v>
      </c>
      <c r="E162" s="10" t="s">
        <v>5</v>
      </c>
      <c r="F162" s="11">
        <f t="shared" si="4"/>
        <v>0</v>
      </c>
      <c r="G162" s="11">
        <f t="shared" si="5"/>
        <v>0</v>
      </c>
    </row>
    <row r="163" spans="3:7">
      <c r="C163" s="11">
        <v>162</v>
      </c>
      <c r="D163" s="10" t="s">
        <v>5</v>
      </c>
      <c r="E163" s="10" t="s">
        <v>5</v>
      </c>
      <c r="F163" s="11">
        <f t="shared" si="4"/>
        <v>0</v>
      </c>
      <c r="G163" s="11">
        <f t="shared" si="5"/>
        <v>0</v>
      </c>
    </row>
    <row r="164" spans="3:7">
      <c r="C164" s="4">
        <v>163</v>
      </c>
      <c r="D164" s="10" t="s">
        <v>5</v>
      </c>
      <c r="E164" s="10" t="s">
        <v>5</v>
      </c>
      <c r="F164" s="11">
        <f t="shared" si="4"/>
        <v>0</v>
      </c>
      <c r="G164" s="11">
        <f t="shared" si="5"/>
        <v>0</v>
      </c>
    </row>
    <row r="165" spans="3:7">
      <c r="C165" s="11">
        <v>164</v>
      </c>
      <c r="D165" s="10" t="s">
        <v>5</v>
      </c>
      <c r="E165" s="10" t="s">
        <v>5</v>
      </c>
      <c r="F165" s="11">
        <f t="shared" si="4"/>
        <v>0</v>
      </c>
      <c r="G165" s="11">
        <f t="shared" si="5"/>
        <v>0</v>
      </c>
    </row>
    <row r="166" spans="3:7">
      <c r="C166" s="4">
        <v>165</v>
      </c>
      <c r="D166" s="10" t="s">
        <v>5</v>
      </c>
      <c r="E166" s="10" t="s">
        <v>5</v>
      </c>
      <c r="F166" s="11">
        <f t="shared" si="4"/>
        <v>0</v>
      </c>
      <c r="G166" s="11">
        <f t="shared" si="5"/>
        <v>0</v>
      </c>
    </row>
    <row r="167" spans="3:7">
      <c r="C167" s="11">
        <v>166</v>
      </c>
      <c r="D167" s="10" t="s">
        <v>5</v>
      </c>
      <c r="E167" s="10" t="s">
        <v>5</v>
      </c>
      <c r="F167" s="11">
        <f t="shared" si="4"/>
        <v>0</v>
      </c>
      <c r="G167" s="11">
        <f t="shared" si="5"/>
        <v>0</v>
      </c>
    </row>
    <row r="168" spans="3:7">
      <c r="C168" s="4">
        <v>167</v>
      </c>
      <c r="D168" s="10" t="s">
        <v>5</v>
      </c>
      <c r="E168" s="10" t="s">
        <v>5</v>
      </c>
      <c r="F168" s="11">
        <f t="shared" si="4"/>
        <v>0</v>
      </c>
      <c r="G168" s="11">
        <f t="shared" si="5"/>
        <v>0</v>
      </c>
    </row>
    <row r="169" spans="3:7">
      <c r="C169" s="11">
        <v>168</v>
      </c>
      <c r="D169" s="10" t="s">
        <v>5</v>
      </c>
      <c r="E169" s="10" t="s">
        <v>5</v>
      </c>
      <c r="F169" s="11">
        <f t="shared" si="4"/>
        <v>0</v>
      </c>
      <c r="G169" s="11">
        <f t="shared" si="5"/>
        <v>0</v>
      </c>
    </row>
    <row r="170" spans="3:7">
      <c r="C170" s="4">
        <v>169</v>
      </c>
      <c r="D170" s="10" t="s">
        <v>5</v>
      </c>
      <c r="E170" s="10" t="s">
        <v>5</v>
      </c>
      <c r="F170" s="11">
        <f t="shared" si="4"/>
        <v>0</v>
      </c>
      <c r="G170" s="11">
        <f t="shared" si="5"/>
        <v>0</v>
      </c>
    </row>
    <row r="171" spans="3:7">
      <c r="C171" s="11">
        <v>170</v>
      </c>
      <c r="D171" s="10" t="s">
        <v>5</v>
      </c>
      <c r="E171" s="10" t="s">
        <v>5</v>
      </c>
      <c r="F171" s="11">
        <f t="shared" si="4"/>
        <v>0</v>
      </c>
      <c r="G171" s="11">
        <f t="shared" si="5"/>
        <v>0</v>
      </c>
    </row>
    <row r="172" spans="3:7">
      <c r="C172" s="4">
        <v>171</v>
      </c>
      <c r="D172" s="10" t="s">
        <v>5</v>
      </c>
      <c r="E172" s="10" t="s">
        <v>5</v>
      </c>
      <c r="F172" s="11">
        <f t="shared" si="4"/>
        <v>0</v>
      </c>
      <c r="G172" s="11">
        <f t="shared" si="5"/>
        <v>0</v>
      </c>
    </row>
    <row r="173" spans="3:7">
      <c r="C173" s="11">
        <v>172</v>
      </c>
      <c r="D173" s="10" t="s">
        <v>5</v>
      </c>
      <c r="E173" s="10" t="s">
        <v>5</v>
      </c>
      <c r="F173" s="11">
        <f t="shared" si="4"/>
        <v>0</v>
      </c>
      <c r="G173" s="11">
        <f t="shared" si="5"/>
        <v>0</v>
      </c>
    </row>
    <row r="174" spans="3:7">
      <c r="C174" s="4">
        <v>173</v>
      </c>
      <c r="D174" s="10" t="s">
        <v>5</v>
      </c>
      <c r="E174" s="10" t="s">
        <v>5</v>
      </c>
      <c r="F174" s="11">
        <f t="shared" si="4"/>
        <v>0</v>
      </c>
      <c r="G174" s="11">
        <f t="shared" si="5"/>
        <v>0</v>
      </c>
    </row>
    <row r="175" spans="3:7">
      <c r="C175" s="11">
        <v>174</v>
      </c>
      <c r="D175" s="10" t="s">
        <v>5</v>
      </c>
      <c r="E175" s="10" t="s">
        <v>5</v>
      </c>
      <c r="F175" s="11">
        <f t="shared" si="4"/>
        <v>0</v>
      </c>
      <c r="G175" s="11">
        <f t="shared" si="5"/>
        <v>0</v>
      </c>
    </row>
    <row r="176" spans="3:7">
      <c r="C176" s="4">
        <v>175</v>
      </c>
      <c r="D176" s="10" t="s">
        <v>5</v>
      </c>
      <c r="E176" s="10" t="s">
        <v>5</v>
      </c>
      <c r="F176" s="11">
        <f t="shared" si="4"/>
        <v>0</v>
      </c>
      <c r="G176" s="11">
        <f t="shared" si="5"/>
        <v>0</v>
      </c>
    </row>
    <row r="177" spans="1:7">
      <c r="C177" s="11">
        <v>176</v>
      </c>
      <c r="D177" s="10" t="s">
        <v>5</v>
      </c>
      <c r="E177" s="10" t="s">
        <v>5</v>
      </c>
      <c r="F177" s="11">
        <f t="shared" si="4"/>
        <v>0</v>
      </c>
      <c r="G177" s="11">
        <f t="shared" si="5"/>
        <v>0</v>
      </c>
    </row>
    <row r="178" spans="1:7">
      <c r="C178" s="4">
        <v>177</v>
      </c>
      <c r="D178" s="10" t="s">
        <v>5</v>
      </c>
      <c r="E178" s="10" t="s">
        <v>5</v>
      </c>
      <c r="F178" s="11">
        <f t="shared" si="4"/>
        <v>0</v>
      </c>
      <c r="G178" s="11">
        <f t="shared" si="5"/>
        <v>0</v>
      </c>
    </row>
    <row r="179" spans="1:7">
      <c r="C179" s="11">
        <v>178</v>
      </c>
      <c r="D179" s="10" t="s">
        <v>5</v>
      </c>
      <c r="E179" s="10" t="s">
        <v>5</v>
      </c>
      <c r="F179" s="11">
        <f t="shared" si="4"/>
        <v>0</v>
      </c>
      <c r="G179" s="11">
        <f t="shared" si="5"/>
        <v>0</v>
      </c>
    </row>
    <row r="180" spans="1:7">
      <c r="C180" s="4">
        <v>179</v>
      </c>
      <c r="D180" s="10" t="s">
        <v>5</v>
      </c>
      <c r="E180" s="10" t="s">
        <v>5</v>
      </c>
      <c r="F180" s="11">
        <f t="shared" si="4"/>
        <v>0</v>
      </c>
      <c r="G180" s="11">
        <f t="shared" si="5"/>
        <v>0</v>
      </c>
    </row>
    <row r="181" spans="1:7">
      <c r="C181" s="11">
        <v>180</v>
      </c>
      <c r="D181" s="10" t="s">
        <v>5</v>
      </c>
      <c r="E181" s="10" t="s">
        <v>5</v>
      </c>
      <c r="F181" s="11">
        <f t="shared" si="4"/>
        <v>0</v>
      </c>
      <c r="G181" s="11">
        <f t="shared" si="5"/>
        <v>0</v>
      </c>
    </row>
    <row r="182" spans="1:7">
      <c r="C182" s="4">
        <v>181</v>
      </c>
      <c r="D182" s="10" t="s">
        <v>5</v>
      </c>
      <c r="E182" s="10" t="s">
        <v>5</v>
      </c>
      <c r="F182" s="11">
        <f t="shared" si="4"/>
        <v>0</v>
      </c>
      <c r="G182" s="11">
        <f t="shared" si="5"/>
        <v>0</v>
      </c>
    </row>
    <row r="183" spans="1:7">
      <c r="C183" s="11">
        <v>182</v>
      </c>
      <c r="D183" s="10" t="s">
        <v>5</v>
      </c>
      <c r="E183" s="10" t="s">
        <v>5</v>
      </c>
      <c r="F183" s="11">
        <f t="shared" si="4"/>
        <v>0</v>
      </c>
      <c r="G183" s="11">
        <f t="shared" si="5"/>
        <v>0</v>
      </c>
    </row>
    <row r="184" spans="1:7">
      <c r="C184" s="4">
        <v>183</v>
      </c>
      <c r="D184" s="10" t="s">
        <v>5</v>
      </c>
      <c r="E184" s="10" t="s">
        <v>5</v>
      </c>
      <c r="F184" s="11">
        <f t="shared" si="4"/>
        <v>0</v>
      </c>
      <c r="G184" s="11">
        <f t="shared" si="5"/>
        <v>0</v>
      </c>
    </row>
    <row r="185" spans="1:7">
      <c r="C185" s="11">
        <v>184</v>
      </c>
      <c r="D185" s="10" t="s">
        <v>5</v>
      </c>
      <c r="E185" s="10" t="s">
        <v>5</v>
      </c>
      <c r="F185" s="11">
        <f t="shared" si="4"/>
        <v>0</v>
      </c>
      <c r="G185" s="11">
        <f t="shared" si="5"/>
        <v>0</v>
      </c>
    </row>
    <row r="186" spans="1:7">
      <c r="A186" s="3"/>
      <c r="C186" s="4">
        <v>185</v>
      </c>
      <c r="D186" s="10" t="s">
        <v>5</v>
      </c>
      <c r="E186" s="10" t="s">
        <v>5</v>
      </c>
      <c r="F186" s="11">
        <f t="shared" si="4"/>
        <v>0</v>
      </c>
      <c r="G186" s="11">
        <f t="shared" si="5"/>
        <v>0</v>
      </c>
    </row>
    <row r="187" spans="1:7">
      <c r="C187" s="11">
        <v>186</v>
      </c>
      <c r="D187" s="10" t="s">
        <v>5</v>
      </c>
      <c r="E187" s="10" t="s">
        <v>5</v>
      </c>
      <c r="F187" s="11">
        <f t="shared" si="4"/>
        <v>0</v>
      </c>
      <c r="G187" s="11">
        <f t="shared" si="5"/>
        <v>0</v>
      </c>
    </row>
    <row r="188" spans="1:7">
      <c r="C188" s="4">
        <v>187</v>
      </c>
      <c r="D188" s="10" t="s">
        <v>5</v>
      </c>
      <c r="E188" s="10" t="s">
        <v>5</v>
      </c>
      <c r="F188" s="11">
        <f t="shared" si="4"/>
        <v>0</v>
      </c>
      <c r="G188" s="11">
        <f t="shared" si="5"/>
        <v>0</v>
      </c>
    </row>
    <row r="189" spans="1:7">
      <c r="C189" s="11">
        <v>188</v>
      </c>
      <c r="D189" s="10" t="s">
        <v>5</v>
      </c>
      <c r="E189" s="10" t="s">
        <v>5</v>
      </c>
      <c r="F189" s="11">
        <f t="shared" si="4"/>
        <v>0</v>
      </c>
      <c r="G189" s="11">
        <f t="shared" si="5"/>
        <v>0</v>
      </c>
    </row>
    <row r="190" spans="1:7">
      <c r="C190" s="4">
        <v>189</v>
      </c>
      <c r="D190" s="10" t="s">
        <v>5</v>
      </c>
      <c r="E190" s="10" t="s">
        <v>5</v>
      </c>
      <c r="F190" s="11">
        <f t="shared" si="4"/>
        <v>0</v>
      </c>
      <c r="G190" s="11">
        <f t="shared" si="5"/>
        <v>0</v>
      </c>
    </row>
    <row r="191" spans="1:7">
      <c r="C191" s="11">
        <v>190</v>
      </c>
      <c r="D191" s="10" t="s">
        <v>5</v>
      </c>
      <c r="E191" s="10" t="s">
        <v>5</v>
      </c>
      <c r="F191" s="11">
        <f t="shared" si="4"/>
        <v>0</v>
      </c>
      <c r="G191" s="11">
        <f t="shared" si="5"/>
        <v>0</v>
      </c>
    </row>
    <row r="192" spans="1:7">
      <c r="C192" s="4">
        <v>191</v>
      </c>
      <c r="D192" s="10" t="s">
        <v>5</v>
      </c>
      <c r="E192" s="10" t="s">
        <v>5</v>
      </c>
      <c r="F192" s="11">
        <f t="shared" si="4"/>
        <v>0</v>
      </c>
      <c r="G192" s="11">
        <f t="shared" si="5"/>
        <v>0</v>
      </c>
    </row>
    <row r="193" spans="3:7">
      <c r="C193" s="11">
        <v>192</v>
      </c>
      <c r="D193" s="10" t="s">
        <v>5</v>
      </c>
      <c r="E193" s="10" t="s">
        <v>5</v>
      </c>
      <c r="F193" s="11">
        <f t="shared" si="4"/>
        <v>0</v>
      </c>
      <c r="G193" s="11">
        <f t="shared" si="5"/>
        <v>0</v>
      </c>
    </row>
    <row r="194" spans="3:7">
      <c r="C194" s="4">
        <v>193</v>
      </c>
      <c r="D194" s="10" t="s">
        <v>5</v>
      </c>
      <c r="E194" s="10" t="s">
        <v>5</v>
      </c>
      <c r="F194" s="11">
        <f t="shared" si="4"/>
        <v>0</v>
      </c>
      <c r="G194" s="11">
        <f t="shared" si="5"/>
        <v>0</v>
      </c>
    </row>
    <row r="195" spans="3:7">
      <c r="C195" s="11">
        <v>194</v>
      </c>
      <c r="D195" s="10" t="s">
        <v>5</v>
      </c>
      <c r="E195" s="10" t="s">
        <v>5</v>
      </c>
      <c r="F195" s="11">
        <f t="shared" si="4"/>
        <v>0</v>
      </c>
      <c r="G195" s="11">
        <f t="shared" si="5"/>
        <v>0</v>
      </c>
    </row>
    <row r="196" spans="3:7">
      <c r="C196" s="4">
        <v>195</v>
      </c>
      <c r="D196" s="10" t="s">
        <v>5</v>
      </c>
      <c r="E196" s="10" t="s">
        <v>5</v>
      </c>
      <c r="F196" s="11">
        <f t="shared" ref="F196:F259" si="6">IF(D196="none",0,IF(D196="very rare",0,IF(D196="rare",1,IF(D196="occasional",2,IF(D196="frequent",4,IF(D196="very frequent",8))))))</f>
        <v>0</v>
      </c>
      <c r="G196" s="11">
        <f t="shared" ref="G196:G259" si="7">IF(E196="very low",1,IF(E196="low",1,IF(E196="medium",2,IF(E196="high",4,IF(E196="very high",8,0)))))</f>
        <v>0</v>
      </c>
    </row>
    <row r="197" spans="3:7">
      <c r="C197" s="11">
        <v>196</v>
      </c>
      <c r="D197" s="10" t="s">
        <v>5</v>
      </c>
      <c r="E197" s="10" t="s">
        <v>5</v>
      </c>
      <c r="F197" s="11">
        <f t="shared" si="6"/>
        <v>0</v>
      </c>
      <c r="G197" s="11">
        <f t="shared" si="7"/>
        <v>0</v>
      </c>
    </row>
    <row r="198" spans="3:7">
      <c r="C198" s="4">
        <v>197</v>
      </c>
      <c r="D198" s="10" t="s">
        <v>5</v>
      </c>
      <c r="E198" s="10" t="s">
        <v>5</v>
      </c>
      <c r="F198" s="11">
        <f t="shared" si="6"/>
        <v>0</v>
      </c>
      <c r="G198" s="11">
        <f t="shared" si="7"/>
        <v>0</v>
      </c>
    </row>
    <row r="199" spans="3:7">
      <c r="C199" s="11">
        <v>198</v>
      </c>
      <c r="D199" s="10" t="s">
        <v>5</v>
      </c>
      <c r="E199" s="10" t="s">
        <v>5</v>
      </c>
      <c r="F199" s="11">
        <f t="shared" si="6"/>
        <v>0</v>
      </c>
      <c r="G199" s="11">
        <f t="shared" si="7"/>
        <v>0</v>
      </c>
    </row>
    <row r="200" spans="3:7">
      <c r="C200" s="4">
        <v>199</v>
      </c>
      <c r="D200" s="10" t="s">
        <v>5</v>
      </c>
      <c r="E200" s="10" t="s">
        <v>5</v>
      </c>
      <c r="F200" s="11">
        <f t="shared" si="6"/>
        <v>0</v>
      </c>
      <c r="G200" s="11">
        <f t="shared" si="7"/>
        <v>0</v>
      </c>
    </row>
    <row r="201" spans="3:7">
      <c r="C201" s="11">
        <v>200</v>
      </c>
      <c r="D201" s="10" t="s">
        <v>5</v>
      </c>
      <c r="E201" s="10" t="s">
        <v>5</v>
      </c>
      <c r="F201" s="11">
        <f t="shared" si="6"/>
        <v>0</v>
      </c>
      <c r="G201" s="11">
        <f t="shared" si="7"/>
        <v>0</v>
      </c>
    </row>
    <row r="202" spans="3:7">
      <c r="C202" s="4">
        <v>201</v>
      </c>
      <c r="D202" s="10" t="s">
        <v>5</v>
      </c>
      <c r="E202" s="10" t="s">
        <v>5</v>
      </c>
      <c r="F202" s="11">
        <f t="shared" si="6"/>
        <v>0</v>
      </c>
      <c r="G202" s="11">
        <f t="shared" si="7"/>
        <v>0</v>
      </c>
    </row>
    <row r="203" spans="3:7">
      <c r="C203" s="11">
        <v>202</v>
      </c>
      <c r="D203" s="10" t="s">
        <v>5</v>
      </c>
      <c r="E203" s="10" t="s">
        <v>5</v>
      </c>
      <c r="F203" s="11">
        <f t="shared" si="6"/>
        <v>0</v>
      </c>
      <c r="G203" s="11">
        <f t="shared" si="7"/>
        <v>0</v>
      </c>
    </row>
    <row r="204" spans="3:7">
      <c r="C204" s="4">
        <v>203</v>
      </c>
      <c r="D204" s="10" t="s">
        <v>5</v>
      </c>
      <c r="E204" s="10" t="s">
        <v>5</v>
      </c>
      <c r="F204" s="11">
        <f t="shared" si="6"/>
        <v>0</v>
      </c>
      <c r="G204" s="11">
        <f t="shared" si="7"/>
        <v>0</v>
      </c>
    </row>
    <row r="205" spans="3:7">
      <c r="C205" s="11">
        <v>204</v>
      </c>
      <c r="D205" s="10" t="s">
        <v>5</v>
      </c>
      <c r="E205" s="10" t="s">
        <v>5</v>
      </c>
      <c r="F205" s="11">
        <f t="shared" si="6"/>
        <v>0</v>
      </c>
      <c r="G205" s="11">
        <f t="shared" si="7"/>
        <v>0</v>
      </c>
    </row>
    <row r="206" spans="3:7">
      <c r="C206" s="4">
        <v>205</v>
      </c>
      <c r="D206" s="10" t="s">
        <v>5</v>
      </c>
      <c r="E206" s="10" t="s">
        <v>5</v>
      </c>
      <c r="F206" s="11">
        <f t="shared" si="6"/>
        <v>0</v>
      </c>
      <c r="G206" s="11">
        <f t="shared" si="7"/>
        <v>0</v>
      </c>
    </row>
    <row r="207" spans="3:7">
      <c r="C207" s="11">
        <v>206</v>
      </c>
      <c r="D207" s="10" t="s">
        <v>5</v>
      </c>
      <c r="E207" s="10" t="s">
        <v>5</v>
      </c>
      <c r="F207" s="11">
        <f t="shared" si="6"/>
        <v>0</v>
      </c>
      <c r="G207" s="11">
        <f t="shared" si="7"/>
        <v>0</v>
      </c>
    </row>
    <row r="208" spans="3:7">
      <c r="C208" s="4">
        <v>207</v>
      </c>
      <c r="D208" s="10" t="s">
        <v>5</v>
      </c>
      <c r="E208" s="10" t="s">
        <v>5</v>
      </c>
      <c r="F208" s="11">
        <f t="shared" si="6"/>
        <v>0</v>
      </c>
      <c r="G208" s="11">
        <f t="shared" si="7"/>
        <v>0</v>
      </c>
    </row>
    <row r="209" spans="3:7">
      <c r="C209" s="11">
        <v>208</v>
      </c>
      <c r="D209" s="10" t="s">
        <v>5</v>
      </c>
      <c r="E209" s="10" t="s">
        <v>5</v>
      </c>
      <c r="F209" s="11">
        <f t="shared" si="6"/>
        <v>0</v>
      </c>
      <c r="G209" s="11">
        <f t="shared" si="7"/>
        <v>0</v>
      </c>
    </row>
    <row r="210" spans="3:7">
      <c r="C210" s="4">
        <v>209</v>
      </c>
      <c r="D210" s="10" t="s">
        <v>5</v>
      </c>
      <c r="E210" s="10" t="s">
        <v>5</v>
      </c>
      <c r="F210" s="11">
        <f t="shared" si="6"/>
        <v>0</v>
      </c>
      <c r="G210" s="11">
        <f t="shared" si="7"/>
        <v>0</v>
      </c>
    </row>
    <row r="211" spans="3:7">
      <c r="C211" s="11">
        <v>210</v>
      </c>
      <c r="D211" s="10" t="s">
        <v>5</v>
      </c>
      <c r="E211" s="10" t="s">
        <v>5</v>
      </c>
      <c r="F211" s="11">
        <f t="shared" si="6"/>
        <v>0</v>
      </c>
      <c r="G211" s="11">
        <f t="shared" si="7"/>
        <v>0</v>
      </c>
    </row>
    <row r="212" spans="3:7">
      <c r="C212" s="4">
        <v>211</v>
      </c>
      <c r="D212" s="10" t="s">
        <v>5</v>
      </c>
      <c r="E212" s="10" t="s">
        <v>5</v>
      </c>
      <c r="F212" s="11">
        <f t="shared" si="6"/>
        <v>0</v>
      </c>
      <c r="G212" s="11">
        <f t="shared" si="7"/>
        <v>0</v>
      </c>
    </row>
    <row r="213" spans="3:7">
      <c r="C213" s="11">
        <v>212</v>
      </c>
      <c r="D213" s="10" t="s">
        <v>5</v>
      </c>
      <c r="E213" s="10" t="s">
        <v>5</v>
      </c>
      <c r="F213" s="11">
        <f t="shared" si="6"/>
        <v>0</v>
      </c>
      <c r="G213" s="11">
        <f t="shared" si="7"/>
        <v>0</v>
      </c>
    </row>
    <row r="214" spans="3:7">
      <c r="C214" s="4">
        <v>213</v>
      </c>
      <c r="D214" s="10" t="s">
        <v>5</v>
      </c>
      <c r="E214" s="10" t="s">
        <v>5</v>
      </c>
      <c r="F214" s="11">
        <f t="shared" si="6"/>
        <v>0</v>
      </c>
      <c r="G214" s="11">
        <f t="shared" si="7"/>
        <v>0</v>
      </c>
    </row>
    <row r="215" spans="3:7">
      <c r="C215" s="11">
        <v>214</v>
      </c>
      <c r="D215" s="10" t="s">
        <v>5</v>
      </c>
      <c r="E215" s="10" t="s">
        <v>5</v>
      </c>
      <c r="F215" s="11">
        <f t="shared" si="6"/>
        <v>0</v>
      </c>
      <c r="G215" s="11">
        <f t="shared" si="7"/>
        <v>0</v>
      </c>
    </row>
    <row r="216" spans="3:7">
      <c r="C216" s="4">
        <v>215</v>
      </c>
      <c r="D216" s="10" t="s">
        <v>5</v>
      </c>
      <c r="E216" s="10" t="s">
        <v>5</v>
      </c>
      <c r="F216" s="11">
        <f t="shared" si="6"/>
        <v>0</v>
      </c>
      <c r="G216" s="11">
        <f t="shared" si="7"/>
        <v>0</v>
      </c>
    </row>
    <row r="217" spans="3:7">
      <c r="C217" s="11">
        <v>216</v>
      </c>
      <c r="D217" s="10" t="s">
        <v>5</v>
      </c>
      <c r="E217" s="10" t="s">
        <v>5</v>
      </c>
      <c r="F217" s="11">
        <f t="shared" si="6"/>
        <v>0</v>
      </c>
      <c r="G217" s="11">
        <f t="shared" si="7"/>
        <v>0</v>
      </c>
    </row>
    <row r="218" spans="3:7">
      <c r="C218" s="4">
        <v>217</v>
      </c>
      <c r="D218" s="10" t="s">
        <v>5</v>
      </c>
      <c r="E218" s="10" t="s">
        <v>5</v>
      </c>
      <c r="F218" s="11">
        <f t="shared" si="6"/>
        <v>0</v>
      </c>
      <c r="G218" s="11">
        <f t="shared" si="7"/>
        <v>0</v>
      </c>
    </row>
    <row r="219" spans="3:7">
      <c r="C219" s="11">
        <v>218</v>
      </c>
      <c r="D219" s="10" t="s">
        <v>5</v>
      </c>
      <c r="E219" s="10" t="s">
        <v>5</v>
      </c>
      <c r="F219" s="11">
        <f t="shared" si="6"/>
        <v>0</v>
      </c>
      <c r="G219" s="11">
        <f t="shared" si="7"/>
        <v>0</v>
      </c>
    </row>
    <row r="220" spans="3:7">
      <c r="C220" s="4">
        <v>219</v>
      </c>
      <c r="D220" s="10" t="s">
        <v>5</v>
      </c>
      <c r="E220" s="10" t="s">
        <v>5</v>
      </c>
      <c r="F220" s="11">
        <f t="shared" si="6"/>
        <v>0</v>
      </c>
      <c r="G220" s="11">
        <f t="shared" si="7"/>
        <v>0</v>
      </c>
    </row>
    <row r="221" spans="3:7">
      <c r="C221" s="11">
        <v>220</v>
      </c>
      <c r="D221" s="10" t="s">
        <v>5</v>
      </c>
      <c r="E221" s="10" t="s">
        <v>5</v>
      </c>
      <c r="F221" s="11">
        <f t="shared" si="6"/>
        <v>0</v>
      </c>
      <c r="G221" s="11">
        <f t="shared" si="7"/>
        <v>0</v>
      </c>
    </row>
    <row r="222" spans="3:7">
      <c r="C222" s="4">
        <v>221</v>
      </c>
      <c r="D222" s="10" t="s">
        <v>5</v>
      </c>
      <c r="E222" s="10" t="s">
        <v>5</v>
      </c>
      <c r="F222" s="11">
        <f t="shared" si="6"/>
        <v>0</v>
      </c>
      <c r="G222" s="11">
        <f t="shared" si="7"/>
        <v>0</v>
      </c>
    </row>
    <row r="223" spans="3:7">
      <c r="C223" s="11">
        <v>222</v>
      </c>
      <c r="D223" s="10" t="s">
        <v>5</v>
      </c>
      <c r="E223" s="10" t="s">
        <v>5</v>
      </c>
      <c r="F223" s="11">
        <f t="shared" si="6"/>
        <v>0</v>
      </c>
      <c r="G223" s="11">
        <f t="shared" si="7"/>
        <v>0</v>
      </c>
    </row>
    <row r="224" spans="3:7">
      <c r="C224" s="4">
        <v>223</v>
      </c>
      <c r="D224" s="10" t="s">
        <v>5</v>
      </c>
      <c r="E224" s="10" t="s">
        <v>5</v>
      </c>
      <c r="F224" s="11">
        <f t="shared" si="6"/>
        <v>0</v>
      </c>
      <c r="G224" s="11">
        <f t="shared" si="7"/>
        <v>0</v>
      </c>
    </row>
    <row r="225" spans="3:7">
      <c r="C225" s="11">
        <v>224</v>
      </c>
      <c r="D225" s="10" t="s">
        <v>5</v>
      </c>
      <c r="E225" s="10" t="s">
        <v>5</v>
      </c>
      <c r="F225" s="11">
        <f t="shared" si="6"/>
        <v>0</v>
      </c>
      <c r="G225" s="11">
        <f t="shared" si="7"/>
        <v>0</v>
      </c>
    </row>
    <row r="226" spans="3:7">
      <c r="C226" s="4">
        <v>225</v>
      </c>
      <c r="D226" s="10" t="s">
        <v>5</v>
      </c>
      <c r="E226" s="10" t="s">
        <v>5</v>
      </c>
      <c r="F226" s="11">
        <f t="shared" si="6"/>
        <v>0</v>
      </c>
      <c r="G226" s="11">
        <f t="shared" si="7"/>
        <v>0</v>
      </c>
    </row>
    <row r="227" spans="3:7">
      <c r="C227" s="11">
        <v>226</v>
      </c>
      <c r="D227" s="10" t="s">
        <v>5</v>
      </c>
      <c r="E227" s="10" t="s">
        <v>5</v>
      </c>
      <c r="F227" s="11">
        <f t="shared" si="6"/>
        <v>0</v>
      </c>
      <c r="G227" s="11">
        <f t="shared" si="7"/>
        <v>0</v>
      </c>
    </row>
    <row r="228" spans="3:7">
      <c r="C228" s="4">
        <v>227</v>
      </c>
      <c r="D228" s="10" t="s">
        <v>5</v>
      </c>
      <c r="E228" s="10" t="s">
        <v>5</v>
      </c>
      <c r="F228" s="11">
        <f t="shared" si="6"/>
        <v>0</v>
      </c>
      <c r="G228" s="11">
        <f t="shared" si="7"/>
        <v>0</v>
      </c>
    </row>
    <row r="229" spans="3:7">
      <c r="C229" s="11">
        <v>228</v>
      </c>
      <c r="D229" s="10" t="s">
        <v>5</v>
      </c>
      <c r="E229" s="10" t="s">
        <v>5</v>
      </c>
      <c r="F229" s="11">
        <f t="shared" si="6"/>
        <v>0</v>
      </c>
      <c r="G229" s="11">
        <f t="shared" si="7"/>
        <v>0</v>
      </c>
    </row>
    <row r="230" spans="3:7">
      <c r="C230" s="4">
        <v>229</v>
      </c>
      <c r="D230" s="10" t="s">
        <v>5</v>
      </c>
      <c r="E230" s="10" t="s">
        <v>5</v>
      </c>
      <c r="F230" s="11">
        <f t="shared" si="6"/>
        <v>0</v>
      </c>
      <c r="G230" s="11">
        <f t="shared" si="7"/>
        <v>0</v>
      </c>
    </row>
    <row r="231" spans="3:7">
      <c r="C231" s="11">
        <v>230</v>
      </c>
      <c r="D231" s="10" t="s">
        <v>5</v>
      </c>
      <c r="E231" s="10" t="s">
        <v>5</v>
      </c>
      <c r="F231" s="11">
        <f t="shared" si="6"/>
        <v>0</v>
      </c>
      <c r="G231" s="11">
        <f t="shared" si="7"/>
        <v>0</v>
      </c>
    </row>
    <row r="232" spans="3:7">
      <c r="C232" s="4">
        <v>231</v>
      </c>
      <c r="D232" s="10" t="s">
        <v>5</v>
      </c>
      <c r="E232" s="10" t="s">
        <v>5</v>
      </c>
      <c r="F232" s="11">
        <f t="shared" si="6"/>
        <v>0</v>
      </c>
      <c r="G232" s="11">
        <f t="shared" si="7"/>
        <v>0</v>
      </c>
    </row>
    <row r="233" spans="3:7">
      <c r="C233" s="11">
        <v>232</v>
      </c>
      <c r="D233" s="10" t="s">
        <v>5</v>
      </c>
      <c r="E233" s="10" t="s">
        <v>5</v>
      </c>
      <c r="F233" s="11">
        <f t="shared" si="6"/>
        <v>0</v>
      </c>
      <c r="G233" s="11">
        <f t="shared" si="7"/>
        <v>0</v>
      </c>
    </row>
    <row r="234" spans="3:7">
      <c r="C234" s="4">
        <v>233</v>
      </c>
      <c r="D234" s="10" t="s">
        <v>5</v>
      </c>
      <c r="E234" s="10" t="s">
        <v>5</v>
      </c>
      <c r="F234" s="11">
        <f t="shared" si="6"/>
        <v>0</v>
      </c>
      <c r="G234" s="11">
        <f t="shared" si="7"/>
        <v>0</v>
      </c>
    </row>
    <row r="235" spans="3:7">
      <c r="C235" s="11">
        <v>234</v>
      </c>
      <c r="D235" s="10" t="s">
        <v>5</v>
      </c>
      <c r="E235" s="10" t="s">
        <v>5</v>
      </c>
      <c r="F235" s="11">
        <f t="shared" si="6"/>
        <v>0</v>
      </c>
      <c r="G235" s="11">
        <f t="shared" si="7"/>
        <v>0</v>
      </c>
    </row>
    <row r="236" spans="3:7">
      <c r="C236" s="4">
        <v>235</v>
      </c>
      <c r="D236" s="10" t="s">
        <v>5</v>
      </c>
      <c r="E236" s="10" t="s">
        <v>5</v>
      </c>
      <c r="F236" s="11">
        <f t="shared" si="6"/>
        <v>0</v>
      </c>
      <c r="G236" s="11">
        <f t="shared" si="7"/>
        <v>0</v>
      </c>
    </row>
    <row r="237" spans="3:7">
      <c r="C237" s="11">
        <v>236</v>
      </c>
      <c r="D237" s="10" t="s">
        <v>5</v>
      </c>
      <c r="E237" s="10" t="s">
        <v>5</v>
      </c>
      <c r="F237" s="11">
        <f t="shared" si="6"/>
        <v>0</v>
      </c>
      <c r="G237" s="11">
        <f t="shared" si="7"/>
        <v>0</v>
      </c>
    </row>
    <row r="238" spans="3:7">
      <c r="C238" s="4">
        <v>237</v>
      </c>
      <c r="D238" s="10" t="s">
        <v>5</v>
      </c>
      <c r="E238" s="10" t="s">
        <v>5</v>
      </c>
      <c r="F238" s="11">
        <f t="shared" si="6"/>
        <v>0</v>
      </c>
      <c r="G238" s="11">
        <f t="shared" si="7"/>
        <v>0</v>
      </c>
    </row>
    <row r="239" spans="3:7">
      <c r="C239" s="11">
        <v>238</v>
      </c>
      <c r="D239" s="10" t="s">
        <v>5</v>
      </c>
      <c r="E239" s="10" t="s">
        <v>5</v>
      </c>
      <c r="F239" s="11">
        <f t="shared" si="6"/>
        <v>0</v>
      </c>
      <c r="G239" s="11">
        <f t="shared" si="7"/>
        <v>0</v>
      </c>
    </row>
    <row r="240" spans="3:7">
      <c r="C240" s="4">
        <v>239</v>
      </c>
      <c r="D240" s="10" t="s">
        <v>5</v>
      </c>
      <c r="E240" s="10" t="s">
        <v>5</v>
      </c>
      <c r="F240" s="11">
        <f t="shared" si="6"/>
        <v>0</v>
      </c>
      <c r="G240" s="11">
        <f t="shared" si="7"/>
        <v>0</v>
      </c>
    </row>
    <row r="241" spans="1:7">
      <c r="C241" s="11">
        <v>240</v>
      </c>
      <c r="D241" s="10" t="s">
        <v>5</v>
      </c>
      <c r="E241" s="10" t="s">
        <v>5</v>
      </c>
      <c r="F241" s="11">
        <f t="shared" si="6"/>
        <v>0</v>
      </c>
      <c r="G241" s="11">
        <f t="shared" si="7"/>
        <v>0</v>
      </c>
    </row>
    <row r="242" spans="1:7">
      <c r="C242" s="4">
        <v>241</v>
      </c>
      <c r="D242" s="10" t="s">
        <v>5</v>
      </c>
      <c r="E242" s="10" t="s">
        <v>5</v>
      </c>
      <c r="F242" s="11">
        <f t="shared" si="6"/>
        <v>0</v>
      </c>
      <c r="G242" s="11">
        <f t="shared" si="7"/>
        <v>0</v>
      </c>
    </row>
    <row r="243" spans="1:7">
      <c r="C243" s="11">
        <v>242</v>
      </c>
      <c r="D243" s="10" t="s">
        <v>5</v>
      </c>
      <c r="E243" s="10" t="s">
        <v>5</v>
      </c>
      <c r="F243" s="11">
        <f t="shared" si="6"/>
        <v>0</v>
      </c>
      <c r="G243" s="11">
        <f t="shared" si="7"/>
        <v>0</v>
      </c>
    </row>
    <row r="244" spans="1:7">
      <c r="C244" s="4">
        <v>243</v>
      </c>
      <c r="D244" s="10" t="s">
        <v>5</v>
      </c>
      <c r="E244" s="10" t="s">
        <v>5</v>
      </c>
      <c r="F244" s="11">
        <f t="shared" si="6"/>
        <v>0</v>
      </c>
      <c r="G244" s="11">
        <f t="shared" si="7"/>
        <v>0</v>
      </c>
    </row>
    <row r="245" spans="1:7">
      <c r="C245" s="11">
        <v>244</v>
      </c>
      <c r="D245" s="10" t="s">
        <v>5</v>
      </c>
      <c r="E245" s="10" t="s">
        <v>5</v>
      </c>
      <c r="F245" s="11">
        <f t="shared" si="6"/>
        <v>0</v>
      </c>
      <c r="G245" s="11">
        <f t="shared" si="7"/>
        <v>0</v>
      </c>
    </row>
    <row r="246" spans="1:7">
      <c r="C246" s="4">
        <v>245</v>
      </c>
      <c r="D246" s="10" t="s">
        <v>5</v>
      </c>
      <c r="E246" s="10" t="s">
        <v>5</v>
      </c>
      <c r="F246" s="11">
        <f t="shared" si="6"/>
        <v>0</v>
      </c>
      <c r="G246" s="11">
        <f t="shared" si="7"/>
        <v>0</v>
      </c>
    </row>
    <row r="247" spans="1:7">
      <c r="C247" s="11">
        <v>246</v>
      </c>
      <c r="D247" s="10" t="s">
        <v>5</v>
      </c>
      <c r="E247" s="10" t="s">
        <v>5</v>
      </c>
      <c r="F247" s="11">
        <f t="shared" si="6"/>
        <v>0</v>
      </c>
      <c r="G247" s="11">
        <f t="shared" si="7"/>
        <v>0</v>
      </c>
    </row>
    <row r="248" spans="1:7">
      <c r="C248" s="4">
        <v>247</v>
      </c>
      <c r="D248" s="10" t="s">
        <v>5</v>
      </c>
      <c r="E248" s="10" t="s">
        <v>5</v>
      </c>
      <c r="F248" s="11">
        <f t="shared" si="6"/>
        <v>0</v>
      </c>
      <c r="G248" s="11">
        <f t="shared" si="7"/>
        <v>0</v>
      </c>
    </row>
    <row r="249" spans="1:7">
      <c r="C249" s="11">
        <v>248</v>
      </c>
      <c r="D249" s="10" t="s">
        <v>5</v>
      </c>
      <c r="E249" s="10" t="s">
        <v>5</v>
      </c>
      <c r="F249" s="11">
        <f t="shared" si="6"/>
        <v>0</v>
      </c>
      <c r="G249" s="11">
        <f t="shared" si="7"/>
        <v>0</v>
      </c>
    </row>
    <row r="250" spans="1:7">
      <c r="C250" s="4">
        <v>249</v>
      </c>
      <c r="D250" s="10" t="s">
        <v>5</v>
      </c>
      <c r="E250" s="10" t="s">
        <v>5</v>
      </c>
      <c r="F250" s="11">
        <f t="shared" si="6"/>
        <v>0</v>
      </c>
      <c r="G250" s="11">
        <f t="shared" si="7"/>
        <v>0</v>
      </c>
    </row>
    <row r="251" spans="1:7">
      <c r="C251" s="11">
        <v>250</v>
      </c>
      <c r="D251" s="10" t="s">
        <v>5</v>
      </c>
      <c r="E251" s="10" t="s">
        <v>5</v>
      </c>
      <c r="F251" s="11">
        <f t="shared" si="6"/>
        <v>0</v>
      </c>
      <c r="G251" s="11">
        <f t="shared" si="7"/>
        <v>0</v>
      </c>
    </row>
    <row r="252" spans="1:7">
      <c r="C252" s="4">
        <v>251</v>
      </c>
      <c r="D252" s="10" t="s">
        <v>5</v>
      </c>
      <c r="E252" s="10" t="s">
        <v>5</v>
      </c>
      <c r="F252" s="11">
        <f t="shared" si="6"/>
        <v>0</v>
      </c>
      <c r="G252" s="11">
        <f t="shared" si="7"/>
        <v>0</v>
      </c>
    </row>
    <row r="253" spans="1:7">
      <c r="C253" s="11">
        <v>252</v>
      </c>
      <c r="D253" s="10" t="s">
        <v>5</v>
      </c>
      <c r="E253" s="10" t="s">
        <v>5</v>
      </c>
      <c r="F253" s="11">
        <f t="shared" si="6"/>
        <v>0</v>
      </c>
      <c r="G253" s="11">
        <f t="shared" si="7"/>
        <v>0</v>
      </c>
    </row>
    <row r="254" spans="1:7">
      <c r="C254" s="4">
        <v>253</v>
      </c>
      <c r="D254" s="10" t="s">
        <v>5</v>
      </c>
      <c r="E254" s="10" t="s">
        <v>5</v>
      </c>
      <c r="F254" s="11">
        <f t="shared" si="6"/>
        <v>0</v>
      </c>
      <c r="G254" s="11">
        <f t="shared" si="7"/>
        <v>0</v>
      </c>
    </row>
    <row r="255" spans="1:7">
      <c r="A255" s="3"/>
      <c r="C255" s="11">
        <v>254</v>
      </c>
      <c r="D255" s="10" t="s">
        <v>5</v>
      </c>
      <c r="E255" s="10" t="s">
        <v>5</v>
      </c>
      <c r="F255" s="11">
        <f t="shared" si="6"/>
        <v>0</v>
      </c>
      <c r="G255" s="11">
        <f t="shared" si="7"/>
        <v>0</v>
      </c>
    </row>
    <row r="256" spans="1:7">
      <c r="C256" s="4">
        <v>255</v>
      </c>
      <c r="D256" s="10" t="s">
        <v>5</v>
      </c>
      <c r="E256" s="10" t="s">
        <v>5</v>
      </c>
      <c r="F256" s="11">
        <f t="shared" si="6"/>
        <v>0</v>
      </c>
      <c r="G256" s="11">
        <f t="shared" si="7"/>
        <v>0</v>
      </c>
    </row>
    <row r="257" spans="3:7">
      <c r="C257" s="11">
        <v>256</v>
      </c>
      <c r="D257" s="10" t="s">
        <v>5</v>
      </c>
      <c r="E257" s="10" t="s">
        <v>5</v>
      </c>
      <c r="F257" s="11">
        <f t="shared" si="6"/>
        <v>0</v>
      </c>
      <c r="G257" s="11">
        <f t="shared" si="7"/>
        <v>0</v>
      </c>
    </row>
    <row r="258" spans="3:7">
      <c r="C258" s="4">
        <v>257</v>
      </c>
      <c r="D258" s="10" t="s">
        <v>5</v>
      </c>
      <c r="E258" s="10" t="s">
        <v>5</v>
      </c>
      <c r="F258" s="11">
        <f t="shared" si="6"/>
        <v>0</v>
      </c>
      <c r="G258" s="11">
        <f t="shared" si="7"/>
        <v>0</v>
      </c>
    </row>
    <row r="259" spans="3:7">
      <c r="C259" s="11">
        <v>258</v>
      </c>
      <c r="D259" s="10" t="s">
        <v>5</v>
      </c>
      <c r="E259" s="10" t="s">
        <v>5</v>
      </c>
      <c r="F259" s="11">
        <f t="shared" si="6"/>
        <v>0</v>
      </c>
      <c r="G259" s="11">
        <f t="shared" si="7"/>
        <v>0</v>
      </c>
    </row>
    <row r="260" spans="3:7">
      <c r="C260" s="4">
        <v>259</v>
      </c>
      <c r="D260" s="10" t="s">
        <v>5</v>
      </c>
      <c r="E260" s="10" t="s">
        <v>5</v>
      </c>
      <c r="F260" s="11">
        <f t="shared" ref="F260:F293" si="8">IF(D260="none",0,IF(D260="very rare",0,IF(D260="rare",1,IF(D260="occasional",2,IF(D260="frequent",4,IF(D260="very frequent",8))))))</f>
        <v>0</v>
      </c>
      <c r="G260" s="11">
        <f t="shared" ref="G260:G293" si="9">IF(E260="very low",1,IF(E260="low",1,IF(E260="medium",2,IF(E260="high",4,IF(E260="very high",8,0)))))</f>
        <v>0</v>
      </c>
    </row>
    <row r="261" spans="3:7">
      <c r="C261" s="11">
        <v>260</v>
      </c>
      <c r="D261" s="10" t="s">
        <v>5</v>
      </c>
      <c r="E261" s="10" t="s">
        <v>5</v>
      </c>
      <c r="F261" s="11">
        <f t="shared" si="8"/>
        <v>0</v>
      </c>
      <c r="G261" s="11">
        <f t="shared" si="9"/>
        <v>0</v>
      </c>
    </row>
    <row r="262" spans="3:7">
      <c r="C262" s="4">
        <v>261</v>
      </c>
      <c r="D262" s="10" t="s">
        <v>5</v>
      </c>
      <c r="E262" s="10" t="s">
        <v>5</v>
      </c>
      <c r="F262" s="11">
        <f t="shared" si="8"/>
        <v>0</v>
      </c>
      <c r="G262" s="11">
        <f t="shared" si="9"/>
        <v>0</v>
      </c>
    </row>
    <row r="263" spans="3:7">
      <c r="C263" s="11">
        <v>262</v>
      </c>
      <c r="D263" s="10" t="s">
        <v>5</v>
      </c>
      <c r="E263" s="10" t="s">
        <v>5</v>
      </c>
      <c r="F263" s="11">
        <f t="shared" si="8"/>
        <v>0</v>
      </c>
      <c r="G263" s="11">
        <f t="shared" si="9"/>
        <v>0</v>
      </c>
    </row>
    <row r="264" spans="3:7">
      <c r="C264" s="4">
        <v>263</v>
      </c>
      <c r="D264" s="10" t="s">
        <v>5</v>
      </c>
      <c r="E264" s="10" t="s">
        <v>5</v>
      </c>
      <c r="F264" s="11">
        <f t="shared" si="8"/>
        <v>0</v>
      </c>
      <c r="G264" s="11">
        <f t="shared" si="9"/>
        <v>0</v>
      </c>
    </row>
    <row r="265" spans="3:7">
      <c r="C265" s="11">
        <v>264</v>
      </c>
      <c r="D265" s="10" t="s">
        <v>5</v>
      </c>
      <c r="E265" s="10" t="s">
        <v>5</v>
      </c>
      <c r="F265" s="11">
        <f t="shared" si="8"/>
        <v>0</v>
      </c>
      <c r="G265" s="11">
        <f t="shared" si="9"/>
        <v>0</v>
      </c>
    </row>
    <row r="266" spans="3:7">
      <c r="C266" s="4">
        <v>265</v>
      </c>
      <c r="D266" s="10" t="s">
        <v>5</v>
      </c>
      <c r="E266" s="10" t="s">
        <v>5</v>
      </c>
      <c r="F266" s="11">
        <f t="shared" si="8"/>
        <v>0</v>
      </c>
      <c r="G266" s="11">
        <f t="shared" si="9"/>
        <v>0</v>
      </c>
    </row>
    <row r="267" spans="3:7">
      <c r="C267" s="11">
        <v>266</v>
      </c>
      <c r="D267" s="10" t="s">
        <v>5</v>
      </c>
      <c r="E267" s="10" t="s">
        <v>5</v>
      </c>
      <c r="F267" s="11">
        <f t="shared" si="8"/>
        <v>0</v>
      </c>
      <c r="G267" s="11">
        <f t="shared" si="9"/>
        <v>0</v>
      </c>
    </row>
    <row r="268" spans="3:7">
      <c r="C268" s="4">
        <v>267</v>
      </c>
      <c r="D268" s="10" t="s">
        <v>5</v>
      </c>
      <c r="E268" s="10" t="s">
        <v>5</v>
      </c>
      <c r="F268" s="11">
        <f t="shared" si="8"/>
        <v>0</v>
      </c>
      <c r="G268" s="11">
        <f t="shared" si="9"/>
        <v>0</v>
      </c>
    </row>
    <row r="269" spans="3:7">
      <c r="C269" s="11">
        <v>268</v>
      </c>
      <c r="D269" s="10" t="s">
        <v>5</v>
      </c>
      <c r="E269" s="10" t="s">
        <v>5</v>
      </c>
      <c r="F269" s="11">
        <f t="shared" si="8"/>
        <v>0</v>
      </c>
      <c r="G269" s="11">
        <f t="shared" si="9"/>
        <v>0</v>
      </c>
    </row>
    <row r="270" spans="3:7">
      <c r="C270" s="4">
        <v>269</v>
      </c>
      <c r="D270" s="10" t="s">
        <v>5</v>
      </c>
      <c r="E270" s="10" t="s">
        <v>5</v>
      </c>
      <c r="F270" s="11">
        <f t="shared" si="8"/>
        <v>0</v>
      </c>
      <c r="G270" s="11">
        <f t="shared" si="9"/>
        <v>0</v>
      </c>
    </row>
    <row r="271" spans="3:7">
      <c r="C271" s="11">
        <v>270</v>
      </c>
      <c r="D271" s="10" t="s">
        <v>5</v>
      </c>
      <c r="E271" s="10" t="s">
        <v>5</v>
      </c>
      <c r="F271" s="11">
        <f t="shared" si="8"/>
        <v>0</v>
      </c>
      <c r="G271" s="11">
        <f t="shared" si="9"/>
        <v>0</v>
      </c>
    </row>
    <row r="272" spans="3:7">
      <c r="C272" s="4">
        <v>271</v>
      </c>
      <c r="D272" s="10" t="s">
        <v>5</v>
      </c>
      <c r="E272" s="10" t="s">
        <v>5</v>
      </c>
      <c r="F272" s="11">
        <f t="shared" si="8"/>
        <v>0</v>
      </c>
      <c r="G272" s="11">
        <f t="shared" si="9"/>
        <v>0</v>
      </c>
    </row>
    <row r="273" spans="3:7">
      <c r="C273" s="11">
        <v>272</v>
      </c>
      <c r="D273" s="10" t="s">
        <v>5</v>
      </c>
      <c r="E273" s="10" t="s">
        <v>5</v>
      </c>
      <c r="F273" s="11">
        <f t="shared" si="8"/>
        <v>0</v>
      </c>
      <c r="G273" s="11">
        <f t="shared" si="9"/>
        <v>0</v>
      </c>
    </row>
    <row r="274" spans="3:7">
      <c r="C274" s="4">
        <v>273</v>
      </c>
      <c r="D274" s="10" t="s">
        <v>5</v>
      </c>
      <c r="E274" s="10" t="s">
        <v>5</v>
      </c>
      <c r="F274" s="11">
        <f t="shared" si="8"/>
        <v>0</v>
      </c>
      <c r="G274" s="11">
        <f t="shared" si="9"/>
        <v>0</v>
      </c>
    </row>
    <row r="275" spans="3:7">
      <c r="C275" s="11">
        <v>274</v>
      </c>
      <c r="D275" s="10" t="s">
        <v>5</v>
      </c>
      <c r="E275" s="10" t="s">
        <v>5</v>
      </c>
      <c r="F275" s="11">
        <f t="shared" si="8"/>
        <v>0</v>
      </c>
      <c r="G275" s="11">
        <f t="shared" si="9"/>
        <v>0</v>
      </c>
    </row>
    <row r="276" spans="3:7">
      <c r="C276" s="4">
        <v>275</v>
      </c>
      <c r="D276" s="10" t="s">
        <v>5</v>
      </c>
      <c r="E276" s="10" t="s">
        <v>5</v>
      </c>
      <c r="F276" s="11">
        <f t="shared" si="8"/>
        <v>0</v>
      </c>
      <c r="G276" s="11">
        <f t="shared" si="9"/>
        <v>0</v>
      </c>
    </row>
    <row r="277" spans="3:7">
      <c r="C277" s="11">
        <v>276</v>
      </c>
      <c r="D277" s="10" t="s">
        <v>5</v>
      </c>
      <c r="E277" s="10" t="s">
        <v>5</v>
      </c>
      <c r="F277" s="11">
        <f t="shared" si="8"/>
        <v>0</v>
      </c>
      <c r="G277" s="11">
        <f t="shared" si="9"/>
        <v>0</v>
      </c>
    </row>
    <row r="278" spans="3:7">
      <c r="C278" s="4">
        <v>277</v>
      </c>
      <c r="D278" s="10" t="s">
        <v>5</v>
      </c>
      <c r="E278" s="10" t="s">
        <v>5</v>
      </c>
      <c r="F278" s="11">
        <f t="shared" si="8"/>
        <v>0</v>
      </c>
      <c r="G278" s="11">
        <f t="shared" si="9"/>
        <v>0</v>
      </c>
    </row>
    <row r="279" spans="3:7">
      <c r="C279" s="11">
        <v>278</v>
      </c>
      <c r="D279" s="10" t="s">
        <v>5</v>
      </c>
      <c r="E279" s="10" t="s">
        <v>5</v>
      </c>
      <c r="F279" s="11">
        <f t="shared" si="8"/>
        <v>0</v>
      </c>
      <c r="G279" s="11">
        <f t="shared" si="9"/>
        <v>0</v>
      </c>
    </row>
    <row r="280" spans="3:7">
      <c r="C280" s="4">
        <v>279</v>
      </c>
      <c r="D280" s="10" t="s">
        <v>5</v>
      </c>
      <c r="E280" s="10" t="s">
        <v>5</v>
      </c>
      <c r="F280" s="11">
        <f t="shared" si="8"/>
        <v>0</v>
      </c>
      <c r="G280" s="11">
        <f t="shared" si="9"/>
        <v>0</v>
      </c>
    </row>
    <row r="281" spans="3:7">
      <c r="C281" s="11">
        <v>280</v>
      </c>
      <c r="D281" s="10" t="s">
        <v>5</v>
      </c>
      <c r="E281" s="10" t="s">
        <v>5</v>
      </c>
      <c r="F281" s="11">
        <f t="shared" si="8"/>
        <v>0</v>
      </c>
      <c r="G281" s="11">
        <f t="shared" si="9"/>
        <v>0</v>
      </c>
    </row>
    <row r="282" spans="3:7">
      <c r="C282" s="4">
        <v>281</v>
      </c>
      <c r="D282" s="10" t="s">
        <v>5</v>
      </c>
      <c r="E282" s="10" t="s">
        <v>5</v>
      </c>
      <c r="F282" s="11">
        <f t="shared" si="8"/>
        <v>0</v>
      </c>
      <c r="G282" s="11">
        <f t="shared" si="9"/>
        <v>0</v>
      </c>
    </row>
    <row r="283" spans="3:7">
      <c r="C283" s="11">
        <v>282</v>
      </c>
      <c r="D283" s="10" t="s">
        <v>5</v>
      </c>
      <c r="E283" s="10" t="s">
        <v>5</v>
      </c>
      <c r="F283" s="11">
        <f t="shared" si="8"/>
        <v>0</v>
      </c>
      <c r="G283" s="11">
        <f t="shared" si="9"/>
        <v>0</v>
      </c>
    </row>
    <row r="284" spans="3:7">
      <c r="C284" s="4">
        <v>283</v>
      </c>
      <c r="D284" s="10" t="s">
        <v>5</v>
      </c>
      <c r="E284" s="10" t="s">
        <v>5</v>
      </c>
      <c r="F284" s="11">
        <f t="shared" si="8"/>
        <v>0</v>
      </c>
      <c r="G284" s="11">
        <f t="shared" si="9"/>
        <v>0</v>
      </c>
    </row>
    <row r="285" spans="3:7">
      <c r="C285" s="11">
        <v>284</v>
      </c>
      <c r="D285" s="10" t="s">
        <v>5</v>
      </c>
      <c r="E285" s="10" t="s">
        <v>5</v>
      </c>
      <c r="F285" s="11">
        <f t="shared" si="8"/>
        <v>0</v>
      </c>
      <c r="G285" s="11">
        <f t="shared" si="9"/>
        <v>0</v>
      </c>
    </row>
    <row r="286" spans="3:7">
      <c r="C286" s="4">
        <v>285</v>
      </c>
      <c r="D286" s="10" t="s">
        <v>5</v>
      </c>
      <c r="E286" s="10" t="s">
        <v>5</v>
      </c>
      <c r="F286" s="11">
        <f t="shared" si="8"/>
        <v>0</v>
      </c>
      <c r="G286" s="11">
        <f t="shared" si="9"/>
        <v>0</v>
      </c>
    </row>
    <row r="287" spans="3:7">
      <c r="C287" s="11">
        <v>286</v>
      </c>
      <c r="D287" s="10" t="s">
        <v>5</v>
      </c>
      <c r="E287" s="10" t="s">
        <v>5</v>
      </c>
      <c r="F287" s="11">
        <f t="shared" si="8"/>
        <v>0</v>
      </c>
      <c r="G287" s="11">
        <f t="shared" si="9"/>
        <v>0</v>
      </c>
    </row>
    <row r="288" spans="3:7">
      <c r="C288" s="4">
        <v>287</v>
      </c>
      <c r="D288" s="10" t="s">
        <v>5</v>
      </c>
      <c r="E288" s="10" t="s">
        <v>5</v>
      </c>
      <c r="F288" s="11">
        <f t="shared" si="8"/>
        <v>0</v>
      </c>
      <c r="G288" s="11">
        <f t="shared" si="9"/>
        <v>0</v>
      </c>
    </row>
    <row r="289" spans="3:7">
      <c r="C289" s="11">
        <v>288</v>
      </c>
      <c r="D289" s="10" t="s">
        <v>5</v>
      </c>
      <c r="E289" s="10" t="s">
        <v>5</v>
      </c>
      <c r="F289" s="11">
        <f t="shared" si="8"/>
        <v>0</v>
      </c>
      <c r="G289" s="11">
        <f t="shared" si="9"/>
        <v>0</v>
      </c>
    </row>
    <row r="290" spans="3:7">
      <c r="C290" s="4">
        <v>289</v>
      </c>
      <c r="D290" s="10" t="s">
        <v>5</v>
      </c>
      <c r="E290" s="10" t="s">
        <v>5</v>
      </c>
      <c r="F290" s="11">
        <f t="shared" si="8"/>
        <v>0</v>
      </c>
      <c r="G290" s="11">
        <f t="shared" si="9"/>
        <v>0</v>
      </c>
    </row>
    <row r="291" spans="3:7">
      <c r="C291" s="11">
        <v>290</v>
      </c>
      <c r="D291" s="10" t="s">
        <v>5</v>
      </c>
      <c r="E291" s="10" t="s">
        <v>5</v>
      </c>
      <c r="F291" s="11">
        <f t="shared" si="8"/>
        <v>0</v>
      </c>
      <c r="G291" s="11">
        <f t="shared" si="9"/>
        <v>0</v>
      </c>
    </row>
    <row r="292" spans="3:7">
      <c r="C292" s="4">
        <v>291</v>
      </c>
      <c r="D292" s="10" t="s">
        <v>5</v>
      </c>
      <c r="E292" s="10" t="s">
        <v>5</v>
      </c>
      <c r="F292" s="11">
        <f t="shared" si="8"/>
        <v>0</v>
      </c>
      <c r="G292" s="11">
        <f t="shared" si="9"/>
        <v>0</v>
      </c>
    </row>
    <row r="293" spans="3:7">
      <c r="C293" s="11">
        <v>292</v>
      </c>
      <c r="D293" s="10" t="s">
        <v>5</v>
      </c>
      <c r="E293" s="10" t="s">
        <v>5</v>
      </c>
      <c r="F293" s="11">
        <f t="shared" si="8"/>
        <v>0</v>
      </c>
      <c r="G293" s="11">
        <f t="shared" si="9"/>
        <v>0</v>
      </c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D21F538D75DB40ADD043E666F97147" ma:contentTypeVersion="7" ma:contentTypeDescription="Create a new document." ma:contentTypeScope="" ma:versionID="968b033a3dacf7d3cec6d89f394ec09b">
  <xsd:schema xmlns:xsd="http://www.w3.org/2001/XMLSchema" xmlns:xs="http://www.w3.org/2001/XMLSchema" xmlns:p="http://schemas.microsoft.com/office/2006/metadata/properties" xmlns:ns1="http://schemas.microsoft.com/sharepoint/v3" xmlns:ns2="198db3a4-94a2-4913-bd11-44e378a45fe1" targetNamespace="http://schemas.microsoft.com/office/2006/metadata/properties" ma:root="true" ma:fieldsID="45be5594229ef1cdda327c9ce38b62c6" ns1:_="" ns2:_="">
    <xsd:import namespace="http://schemas.microsoft.com/sharepoint/v3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DBF86-10EC-4190-80BD-6450E645A744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1030dd62-3845-4792-9e56-07c1a645cf3a"/>
    <ds:schemaRef ds:uri="http://purl.org/dc/terms/"/>
    <ds:schemaRef ds:uri="a862f229-ecb3-4e4f-81ee-c444dad3699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1BC552-4F7D-46A4-ADBF-D109BDFA91A9}"/>
</file>

<file path=customXml/itemProps3.xml><?xml version="1.0" encoding="utf-8"?>
<ds:datastoreItem xmlns:ds="http://schemas.openxmlformats.org/officeDocument/2006/customXml" ds:itemID="{E9907FA5-63F1-4FA1-8603-32E04B2C1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FIELD SUMMARY</vt:lpstr>
      <vt:lpstr>SOIL DATA</vt:lpstr>
      <vt:lpstr>'FIELD SUMMARY'!Print_Area</vt:lpstr>
    </vt:vector>
  </TitlesOfParts>
  <Company>NRCS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Management System Planning Worksheet</dc:title>
  <dc:subject>Animal Waste Management</dc:subject>
  <dc:creator>Wilson</dc:creator>
  <cp:lastModifiedBy>ZIMMERMAN Andy * ODA</cp:lastModifiedBy>
  <cp:lastPrinted>2014-03-14T16:52:39Z</cp:lastPrinted>
  <dcterms:created xsi:type="dcterms:W3CDTF">1999-05-13T15:09:59Z</dcterms:created>
  <dcterms:modified xsi:type="dcterms:W3CDTF">2024-06-24T22:53:29Z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0x01010019D21F538D75DB40ADD043E666F97147</vt:lpwstr>
  </property>
  <property fmtid="{D5CDD505-2E9C-101B-9397-08002B2CF9AE}" pid="3" name="MSIP_Label_db79d039-fcd0-4045-9c78-4cfb2eba0904_Enabled">
    <vt:lpwstr>true</vt:lpwstr>
  </property>
  <property fmtid="{D5CDD505-2E9C-101B-9397-08002B2CF9AE}" pid="4" name="MSIP_Label_db79d039-fcd0-4045-9c78-4cfb2eba0904_SetDate">
    <vt:lpwstr>2024-06-24T17:51:08Z</vt:lpwstr>
  </property>
  <property fmtid="{D5CDD505-2E9C-101B-9397-08002B2CF9AE}" pid="5" name="MSIP_Label_db79d039-fcd0-4045-9c78-4cfb2eba0904_Method">
    <vt:lpwstr>Privileged</vt:lpwstr>
  </property>
  <property fmtid="{D5CDD505-2E9C-101B-9397-08002B2CF9AE}" pid="6" name="MSIP_Label_db79d039-fcd0-4045-9c78-4cfb2eba0904_Name">
    <vt:lpwstr>Level 2 - Limited (Items)</vt:lpwstr>
  </property>
  <property fmtid="{D5CDD505-2E9C-101B-9397-08002B2CF9AE}" pid="7" name="MSIP_Label_db79d039-fcd0-4045-9c78-4cfb2eba0904_SiteId">
    <vt:lpwstr>aa3f6932-fa7c-47b4-a0ce-a598cad161cf</vt:lpwstr>
  </property>
  <property fmtid="{D5CDD505-2E9C-101B-9397-08002B2CF9AE}" pid="8" name="MSIP_Label_db79d039-fcd0-4045-9c78-4cfb2eba0904_ActionId">
    <vt:lpwstr>aa1f7d06-b393-49d9-890f-f2c809418e69</vt:lpwstr>
  </property>
  <property fmtid="{D5CDD505-2E9C-101B-9397-08002B2CF9AE}" pid="9" name="MSIP_Label_db79d039-fcd0-4045-9c78-4cfb2eba0904_ContentBits">
    <vt:lpwstr>0</vt:lpwstr>
  </property>
</Properties>
</file>