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Per Student Exp." sheetId="1" r:id="rId1"/>
    <sheet name="Total Expenditures" sheetId="2" r:id="rId2"/>
    <sheet name="Sheet3" sheetId="3" r:id="rId3"/>
  </sheets>
  <definedNames>
    <definedName name="_xlnm.Print_Area" localSheetId="1">'Total Expenditures'!$A$1:$L$24</definedName>
  </definedNames>
  <calcPr fullCalcOnLoad="1"/>
</workbook>
</file>

<file path=xl/comments2.xml><?xml version="1.0" encoding="utf-8"?>
<comments xmlns="http://schemas.openxmlformats.org/spreadsheetml/2006/main">
  <authors>
    <author>reederb</author>
  </authors>
  <commentList>
    <comment ref="A22" authorId="0">
      <text>
        <r>
          <rPr>
            <b/>
            <sz val="8"/>
            <rFont val="Tahoma"/>
            <family val="2"/>
          </rPr>
          <t>reederb:</t>
        </r>
        <r>
          <rPr>
            <sz val="8"/>
            <rFont val="Tahoma"/>
            <family val="2"/>
          </rPr>
          <t xml:space="preserve">
Validation of data for Reynolds SD and Multnomah ESD not complete yet.</t>
        </r>
      </text>
    </comment>
  </commentList>
</comments>
</file>

<file path=xl/sharedStrings.xml><?xml version="1.0" encoding="utf-8"?>
<sst xmlns="http://schemas.openxmlformats.org/spreadsheetml/2006/main" count="45" uniqueCount="39">
  <si>
    <t>TAG</t>
  </si>
  <si>
    <t>ESL</t>
  </si>
  <si>
    <t>1999-00</t>
  </si>
  <si>
    <t>2000-01</t>
  </si>
  <si>
    <t>2001-02</t>
  </si>
  <si>
    <t>2002-03</t>
  </si>
  <si>
    <t>2003-04</t>
  </si>
  <si>
    <t>2004-05</t>
  </si>
  <si>
    <t>Expenditures on TAG, ESL, and Special Education</t>
  </si>
  <si>
    <t>Oregon School Districts and ESDs</t>
  </si>
  <si>
    <t>Regular</t>
  </si>
  <si>
    <t>Students</t>
  </si>
  <si>
    <t>Special Ed.</t>
  </si>
  <si>
    <t>2005-07 Biennium Avg.</t>
  </si>
  <si>
    <t>Estimated Spending per Student for Various Student Groups</t>
  </si>
  <si>
    <t xml:space="preserve">2004-05 (estimate) </t>
  </si>
  <si>
    <t>2005-06 (forecast)</t>
  </si>
  <si>
    <t>2006-07 (forecast)</t>
  </si>
  <si>
    <t>Source:  Oregon Department of Education</t>
  </si>
  <si>
    <t>General Fund</t>
  </si>
  <si>
    <t>Total</t>
  </si>
  <si>
    <t>Talented and Gifted (TAG)</t>
  </si>
  <si>
    <t>2005-06</t>
  </si>
  <si>
    <t>2006-07</t>
  </si>
  <si>
    <t>2007-08</t>
  </si>
  <si>
    <t>Special Funds</t>
  </si>
  <si>
    <t>Special Education</t>
  </si>
  <si>
    <t>English as a Second Language (ESL)</t>
  </si>
  <si>
    <t>General    Fund</t>
  </si>
  <si>
    <t>General     Fund</t>
  </si>
  <si>
    <t>Special     Funds</t>
  </si>
  <si>
    <t>Source: School district and ESD audited financial statements as reported to the Oregon Department of Education</t>
  </si>
  <si>
    <t>2008-09</t>
  </si>
  <si>
    <t>(p)= preliminary</t>
  </si>
  <si>
    <t>2009-10</t>
  </si>
  <si>
    <t>2010-11</t>
  </si>
  <si>
    <t>2011-12</t>
  </si>
  <si>
    <t>Revised</t>
  </si>
  <si>
    <t>Updated 11/15/2013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</si>
</sst>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000"/>
    <numFmt numFmtId="167" formatCode="#,##0.00;\(#,##0.00\)"/>
    <numFmt numFmtId="168" formatCode="dd\-mmm\-yy"/>
  </numFmts>
  <fonts count="42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Continuous"/>
    </xf>
    <xf numFmtId="0" fontId="0" fillId="0" borderId="0" xfId="0" applyAlignment="1">
      <alignment/>
    </xf>
    <xf numFmtId="168" fontId="4" fillId="0" borderId="11" xfId="0" applyNumberFormat="1" applyFont="1" applyFill="1" applyBorder="1" applyAlignment="1">
      <alignment horizontal="right"/>
    </xf>
    <xf numFmtId="167" fontId="4" fillId="0" borderId="11" xfId="0" applyNumberFormat="1" applyFont="1" applyFill="1" applyBorder="1" applyAlignment="1">
      <alignment horizontal="right"/>
    </xf>
    <xf numFmtId="167" fontId="0" fillId="0" borderId="0" xfId="0" applyNumberFormat="1" applyAlignment="1">
      <alignment/>
    </xf>
    <xf numFmtId="168" fontId="4" fillId="0" borderId="0" xfId="0" applyNumberFormat="1" applyFont="1" applyFill="1" applyBorder="1" applyAlignment="1">
      <alignment horizontal="right"/>
    </xf>
    <xf numFmtId="167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167" fontId="4" fillId="0" borderId="12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16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13" xfId="0" applyFont="1" applyFill="1" applyBorder="1" applyAlignment="1">
      <alignment/>
    </xf>
    <xf numFmtId="0" fontId="0" fillId="0" borderId="0" xfId="0" applyFont="1" applyAlignment="1">
      <alignment/>
    </xf>
    <xf numFmtId="164" fontId="0" fillId="33" borderId="0" xfId="0" applyNumberFormat="1" applyFill="1" applyBorder="1" applyAlignment="1">
      <alignment/>
    </xf>
    <xf numFmtId="164" fontId="4" fillId="33" borderId="0" xfId="0" applyNumberFormat="1" applyFont="1" applyFill="1" applyBorder="1" applyAlignment="1">
      <alignment horizontal="right" wrapText="1"/>
    </xf>
    <xf numFmtId="0" fontId="0" fillId="33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19.57421875" style="0" customWidth="1"/>
    <col min="2" max="4" width="11.7109375" style="0" customWidth="1"/>
    <col min="5" max="5" width="12.421875" style="0" customWidth="1"/>
    <col min="6" max="6" width="11.28125" style="0" customWidth="1"/>
  </cols>
  <sheetData>
    <row r="1" ht="18">
      <c r="A1" s="3" t="s">
        <v>14</v>
      </c>
    </row>
    <row r="3" spans="2:5" ht="12.75">
      <c r="B3" s="1" t="s">
        <v>10</v>
      </c>
      <c r="C3" s="1" t="s">
        <v>12</v>
      </c>
      <c r="D3" s="1" t="s">
        <v>1</v>
      </c>
      <c r="E3" s="1" t="s">
        <v>0</v>
      </c>
    </row>
    <row r="4" spans="2:5" ht="12.75">
      <c r="B4" s="1" t="s">
        <v>11</v>
      </c>
      <c r="C4" s="1" t="s">
        <v>11</v>
      </c>
      <c r="D4" s="1" t="s">
        <v>11</v>
      </c>
      <c r="E4" s="1" t="s">
        <v>11</v>
      </c>
    </row>
    <row r="6" spans="1:5" ht="12.75">
      <c r="A6" t="s">
        <v>15</v>
      </c>
      <c r="B6" s="2">
        <v>6587</v>
      </c>
      <c r="C6" s="2">
        <f>+B6+7812</f>
        <v>14399</v>
      </c>
      <c r="D6" s="2">
        <f>+B6+1582</f>
        <v>8169</v>
      </c>
      <c r="E6" s="2">
        <f>+B6+215</f>
        <v>6802</v>
      </c>
    </row>
    <row r="7" spans="2:5" ht="12.75">
      <c r="B7" s="2"/>
      <c r="C7" s="2"/>
      <c r="D7" s="2"/>
      <c r="E7" s="2"/>
    </row>
    <row r="8" spans="1:5" ht="12.75">
      <c r="A8" s="4" t="s">
        <v>16</v>
      </c>
      <c r="B8" s="2">
        <f>+B6*1.05</f>
        <v>6916.35</v>
      </c>
      <c r="C8" s="2">
        <f>+C6*1.06</f>
        <v>15262.94</v>
      </c>
      <c r="D8" s="2">
        <f>+D6*1.1</f>
        <v>8985.900000000001</v>
      </c>
      <c r="E8" s="2">
        <f>+E6*1.05</f>
        <v>7142.1</v>
      </c>
    </row>
    <row r="9" spans="1:6" ht="12.75">
      <c r="A9" t="s">
        <v>17</v>
      </c>
      <c r="B9" s="2">
        <f>+B8*1.04</f>
        <v>7193.004000000001</v>
      </c>
      <c r="C9" s="2">
        <f>+C8*1.05</f>
        <v>16026.087000000001</v>
      </c>
      <c r="D9" s="2">
        <f>+D8*1.1</f>
        <v>9884.490000000002</v>
      </c>
      <c r="E9" s="2">
        <f>+E8*1.04</f>
        <v>7427.784000000001</v>
      </c>
      <c r="F9" s="2"/>
    </row>
    <row r="10" spans="2:5" ht="12.75">
      <c r="B10" s="2"/>
      <c r="C10" s="2"/>
      <c r="D10" s="2"/>
      <c r="E10" s="2"/>
    </row>
    <row r="11" spans="1:5" ht="12.75">
      <c r="A11" t="s">
        <v>13</v>
      </c>
      <c r="B11" s="2">
        <f>+(B8+B9)/2</f>
        <v>7054.677000000001</v>
      </c>
      <c r="C11" s="2">
        <f>+(C8+C9)/2</f>
        <v>15644.513500000001</v>
      </c>
      <c r="D11" s="2">
        <f>+(D8+D9)/2</f>
        <v>9435.195000000002</v>
      </c>
      <c r="E11" s="2">
        <f>+(E8+E9)/2</f>
        <v>7284.942000000001</v>
      </c>
    </row>
    <row r="12" spans="2:5" ht="12.75">
      <c r="B12" s="2"/>
      <c r="C12" s="2"/>
      <c r="D12" s="2"/>
      <c r="E12" s="2"/>
    </row>
    <row r="14" ht="12.75">
      <c r="A14" t="s">
        <v>18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PageLayoutView="0" workbookViewId="0" topLeftCell="A1">
      <selection activeCell="A26" sqref="A26"/>
    </sheetView>
  </sheetViews>
  <sheetFormatPr defaultColWidth="9.140625" defaultRowHeight="12.75"/>
  <cols>
    <col min="1" max="1" width="10.421875" style="6" customWidth="1"/>
    <col min="2" max="2" width="11.421875" style="6" customWidth="1"/>
    <col min="3" max="3" width="10.00390625" style="6" customWidth="1"/>
    <col min="4" max="4" width="10.8515625" style="6" customWidth="1"/>
    <col min="5" max="5" width="1.421875" style="26" customWidth="1"/>
    <col min="6" max="6" width="12.8515625" style="6" customWidth="1"/>
    <col min="7" max="7" width="11.140625" style="6" customWidth="1"/>
    <col min="8" max="8" width="12.421875" style="6" customWidth="1"/>
    <col min="9" max="9" width="1.1484375" style="26" customWidth="1"/>
    <col min="10" max="10" width="13.00390625" style="6" customWidth="1"/>
    <col min="11" max="11" width="13.7109375" style="6" customWidth="1"/>
    <col min="12" max="12" width="15.421875" style="6" customWidth="1"/>
    <col min="13" max="13" width="16.57421875" style="6" customWidth="1"/>
    <col min="14" max="16384" width="9.140625" style="6" customWidth="1"/>
  </cols>
  <sheetData>
    <row r="1" spans="1:12" ht="18">
      <c r="A1" s="16" t="s">
        <v>8</v>
      </c>
      <c r="B1" s="13"/>
      <c r="C1" s="13"/>
      <c r="D1" s="13"/>
      <c r="E1" s="22"/>
      <c r="F1" s="13"/>
      <c r="G1" s="13"/>
      <c r="H1" s="13"/>
      <c r="I1" s="22"/>
      <c r="J1" s="13"/>
      <c r="K1" s="13"/>
      <c r="L1" s="13"/>
    </row>
    <row r="2" spans="1:12" ht="15">
      <c r="A2" s="17" t="s">
        <v>9</v>
      </c>
      <c r="B2" s="13"/>
      <c r="C2" s="13"/>
      <c r="D2" s="13"/>
      <c r="E2" s="22"/>
      <c r="F2" s="13"/>
      <c r="G2" s="13"/>
      <c r="H2" s="13"/>
      <c r="I2" s="22"/>
      <c r="J2" s="13"/>
      <c r="K2" s="13"/>
      <c r="L2" s="13"/>
    </row>
    <row r="3" spans="1:12" ht="15">
      <c r="A3" s="17"/>
      <c r="B3" s="13"/>
      <c r="C3" s="13"/>
      <c r="D3" s="13"/>
      <c r="E3" s="22"/>
      <c r="F3" s="13"/>
      <c r="G3" s="13"/>
      <c r="H3" s="13"/>
      <c r="I3" s="22"/>
      <c r="J3" s="13"/>
      <c r="K3" s="13"/>
      <c r="L3" s="13"/>
    </row>
    <row r="4" spans="1:12" ht="13.5" thickBot="1">
      <c r="A4" s="13"/>
      <c r="B4" s="5" t="s">
        <v>21</v>
      </c>
      <c r="C4" s="5"/>
      <c r="D4" s="5"/>
      <c r="E4" s="23"/>
      <c r="F4" s="5" t="s">
        <v>27</v>
      </c>
      <c r="G4" s="5"/>
      <c r="H4" s="5"/>
      <c r="I4" s="23"/>
      <c r="J4" s="5" t="s">
        <v>26</v>
      </c>
      <c r="K4" s="5"/>
      <c r="L4" s="5"/>
    </row>
    <row r="5" spans="1:12" s="14" customFormat="1" ht="25.5" customHeight="1">
      <c r="A5" s="18"/>
      <c r="B5" s="19" t="s">
        <v>19</v>
      </c>
      <c r="C5" s="19" t="s">
        <v>25</v>
      </c>
      <c r="D5" s="19" t="s">
        <v>20</v>
      </c>
      <c r="E5" s="24"/>
      <c r="F5" s="19" t="s">
        <v>28</v>
      </c>
      <c r="G5" s="19" t="s">
        <v>25</v>
      </c>
      <c r="H5" s="19" t="s">
        <v>20</v>
      </c>
      <c r="I5" s="24"/>
      <c r="J5" s="19" t="s">
        <v>29</v>
      </c>
      <c r="K5" s="19" t="s">
        <v>30</v>
      </c>
      <c r="L5" s="19" t="s">
        <v>20</v>
      </c>
    </row>
    <row r="6" spans="1:12" ht="12.75">
      <c r="A6" s="13"/>
      <c r="B6" s="13"/>
      <c r="C6" s="13"/>
      <c r="D6" s="13"/>
      <c r="E6" s="22"/>
      <c r="F6" s="13"/>
      <c r="G6" s="13"/>
      <c r="H6" s="13"/>
      <c r="I6" s="22"/>
      <c r="J6" s="13"/>
      <c r="K6" s="13"/>
      <c r="L6" s="13"/>
    </row>
    <row r="7" spans="1:14" ht="12.75">
      <c r="A7" s="13" t="s">
        <v>2</v>
      </c>
      <c r="B7" s="20">
        <v>7251804.74</v>
      </c>
      <c r="C7" s="20">
        <v>108276.21</v>
      </c>
      <c r="D7" s="12">
        <f>+B7+C7</f>
        <v>7360080.95</v>
      </c>
      <c r="E7" s="25"/>
      <c r="F7" s="21">
        <v>50316631.71</v>
      </c>
      <c r="G7" s="21">
        <v>3186653.83</v>
      </c>
      <c r="H7" s="12">
        <f>+G7+F7</f>
        <v>53503285.54</v>
      </c>
      <c r="I7" s="25"/>
      <c r="J7" s="21">
        <v>354472983.84</v>
      </c>
      <c r="K7" s="21">
        <v>128660043.77</v>
      </c>
      <c r="L7" s="12">
        <f>+K7+J7</f>
        <v>483133027.60999995</v>
      </c>
      <c r="M7" s="15"/>
      <c r="N7" s="9"/>
    </row>
    <row r="8" spans="1:14" ht="12.75">
      <c r="A8" s="13" t="s">
        <v>3</v>
      </c>
      <c r="B8" s="20">
        <v>7656583.16</v>
      </c>
      <c r="C8" s="20">
        <v>128234.62</v>
      </c>
      <c r="D8" s="12">
        <f aca="true" t="shared" si="0" ref="D8:D19">+B8+C8</f>
        <v>7784817.78</v>
      </c>
      <c r="E8" s="25"/>
      <c r="F8" s="21">
        <v>60025238.16</v>
      </c>
      <c r="G8" s="21">
        <v>3322358.18</v>
      </c>
      <c r="H8" s="12">
        <f aca="true" t="shared" si="1" ref="H8:H19">+G8+F8</f>
        <v>63347596.339999996</v>
      </c>
      <c r="I8" s="25"/>
      <c r="J8" s="21">
        <v>403278882.78</v>
      </c>
      <c r="K8" s="21">
        <v>136625565.46</v>
      </c>
      <c r="L8" s="12">
        <f aca="true" t="shared" si="2" ref="L8:L19">+K8+J8</f>
        <v>539904448.24</v>
      </c>
      <c r="M8" s="15"/>
      <c r="N8" s="9"/>
    </row>
    <row r="9" spans="1:14" ht="12.75">
      <c r="A9" s="13" t="s">
        <v>4</v>
      </c>
      <c r="B9" s="20">
        <v>7122188.98</v>
      </c>
      <c r="C9" s="20">
        <v>125965.02</v>
      </c>
      <c r="D9" s="12">
        <f t="shared" si="0"/>
        <v>7248154</v>
      </c>
      <c r="E9" s="25"/>
      <c r="F9" s="21">
        <v>64552623.74</v>
      </c>
      <c r="G9" s="21">
        <v>3545134.24</v>
      </c>
      <c r="H9" s="12">
        <f t="shared" si="1"/>
        <v>68097757.98</v>
      </c>
      <c r="I9" s="25"/>
      <c r="J9" s="21">
        <v>430838791.28</v>
      </c>
      <c r="K9" s="21">
        <v>154183484.28</v>
      </c>
      <c r="L9" s="12">
        <f t="shared" si="2"/>
        <v>585022275.56</v>
      </c>
      <c r="M9" s="15"/>
      <c r="N9" s="9"/>
    </row>
    <row r="10" spans="1:14" ht="12.75">
      <c r="A10" s="13" t="s">
        <v>5</v>
      </c>
      <c r="B10" s="20">
        <v>7849441.07</v>
      </c>
      <c r="C10" s="20">
        <v>202651.26</v>
      </c>
      <c r="D10" s="12">
        <f t="shared" si="0"/>
        <v>8052092.33</v>
      </c>
      <c r="E10" s="25"/>
      <c r="F10" s="21">
        <v>70614203.53</v>
      </c>
      <c r="G10" s="21">
        <v>5441204.18</v>
      </c>
      <c r="H10" s="12">
        <f t="shared" si="1"/>
        <v>76055407.71000001</v>
      </c>
      <c r="I10" s="25"/>
      <c r="J10" s="21">
        <v>437694421.79</v>
      </c>
      <c r="K10" s="21">
        <v>166602383.47</v>
      </c>
      <c r="L10" s="12">
        <f t="shared" si="2"/>
        <v>604296805.26</v>
      </c>
      <c r="M10" s="15"/>
      <c r="N10" s="9"/>
    </row>
    <row r="11" spans="1:14" ht="12.75">
      <c r="A11" s="13" t="s">
        <v>6</v>
      </c>
      <c r="B11" s="20">
        <v>6837847.77</v>
      </c>
      <c r="C11" s="20">
        <v>287355.06</v>
      </c>
      <c r="D11" s="12">
        <f t="shared" si="0"/>
        <v>7125202.829999999</v>
      </c>
      <c r="E11" s="25"/>
      <c r="F11" s="21">
        <v>78106693.57</v>
      </c>
      <c r="G11" s="21">
        <v>6004083.15</v>
      </c>
      <c r="H11" s="12">
        <f t="shared" si="1"/>
        <v>84110776.72</v>
      </c>
      <c r="I11" s="25"/>
      <c r="J11" s="21">
        <v>456668971</v>
      </c>
      <c r="K11" s="21">
        <v>168552473.45</v>
      </c>
      <c r="L11" s="12">
        <f t="shared" si="2"/>
        <v>625221444.45</v>
      </c>
      <c r="M11" s="15"/>
      <c r="N11" s="9"/>
    </row>
    <row r="12" spans="1:14" ht="12.75">
      <c r="A12" s="13" t="s">
        <v>7</v>
      </c>
      <c r="B12" s="20">
        <v>7317600.35</v>
      </c>
      <c r="C12" s="20">
        <v>172384.08</v>
      </c>
      <c r="D12" s="12">
        <f t="shared" si="0"/>
        <v>7489984.43</v>
      </c>
      <c r="E12" s="25"/>
      <c r="F12" s="21">
        <v>87891308.44</v>
      </c>
      <c r="G12" s="21">
        <v>5550244.78</v>
      </c>
      <c r="H12" s="12">
        <f t="shared" si="1"/>
        <v>93441553.22</v>
      </c>
      <c r="I12" s="25"/>
      <c r="J12" s="21">
        <v>480527140.9</v>
      </c>
      <c r="K12" s="21">
        <v>199225610.45</v>
      </c>
      <c r="L12" s="12">
        <f t="shared" si="2"/>
        <v>679752751.3499999</v>
      </c>
      <c r="M12" s="15"/>
      <c r="N12" s="9"/>
    </row>
    <row r="13" spans="1:14" ht="12.75">
      <c r="A13" s="13" t="s">
        <v>22</v>
      </c>
      <c r="B13" s="20">
        <v>7351625</v>
      </c>
      <c r="C13" s="20">
        <v>306781.95</v>
      </c>
      <c r="D13" s="12">
        <f t="shared" si="0"/>
        <v>7658406.95</v>
      </c>
      <c r="E13" s="25"/>
      <c r="F13" s="21">
        <v>106523727.99</v>
      </c>
      <c r="G13" s="21">
        <v>6206870.2</v>
      </c>
      <c r="H13" s="12">
        <f t="shared" si="1"/>
        <v>112730598.19</v>
      </c>
      <c r="I13" s="25"/>
      <c r="J13" s="21">
        <v>518925317.1</v>
      </c>
      <c r="K13" s="21">
        <v>222750917.63</v>
      </c>
      <c r="L13" s="12">
        <f t="shared" si="2"/>
        <v>741676234.73</v>
      </c>
      <c r="M13" s="15"/>
      <c r="N13" s="9"/>
    </row>
    <row r="14" spans="1:14" ht="12.75">
      <c r="A14" s="13" t="s">
        <v>23</v>
      </c>
      <c r="B14" s="20">
        <v>6435786.03</v>
      </c>
      <c r="C14" s="20">
        <v>278920.83</v>
      </c>
      <c r="D14" s="12">
        <f t="shared" si="0"/>
        <v>6714706.86</v>
      </c>
      <c r="E14" s="25"/>
      <c r="F14" s="21">
        <v>117310832.9</v>
      </c>
      <c r="G14" s="21">
        <v>6149455.16</v>
      </c>
      <c r="H14" s="12">
        <f t="shared" si="1"/>
        <v>123460288.06</v>
      </c>
      <c r="I14" s="25"/>
      <c r="J14" s="21">
        <v>553499351.94</v>
      </c>
      <c r="K14" s="21">
        <v>230055954.74</v>
      </c>
      <c r="L14" s="12">
        <f t="shared" si="2"/>
        <v>783555306.6800001</v>
      </c>
      <c r="M14" s="15"/>
      <c r="N14" s="9"/>
    </row>
    <row r="15" spans="1:14" ht="12.75">
      <c r="A15" s="13" t="s">
        <v>24</v>
      </c>
      <c r="B15" s="20">
        <v>6951941.77</v>
      </c>
      <c r="C15" s="20">
        <v>148594.98</v>
      </c>
      <c r="D15" s="12">
        <f t="shared" si="0"/>
        <v>7100536.75</v>
      </c>
      <c r="E15" s="25"/>
      <c r="F15" s="21">
        <v>123224663.62</v>
      </c>
      <c r="G15" s="21">
        <v>6137374.04</v>
      </c>
      <c r="H15" s="12">
        <f t="shared" si="1"/>
        <v>129362037.66000001</v>
      </c>
      <c r="I15" s="25"/>
      <c r="J15" s="21">
        <v>589939733.86</v>
      </c>
      <c r="K15" s="21">
        <v>231659595.03</v>
      </c>
      <c r="L15" s="12">
        <f t="shared" si="2"/>
        <v>821599328.89</v>
      </c>
      <c r="M15" s="15"/>
      <c r="N15" s="9"/>
    </row>
    <row r="16" spans="1:12" ht="12.75">
      <c r="A16" s="22" t="s">
        <v>32</v>
      </c>
      <c r="B16" s="12">
        <v>7403722.85</v>
      </c>
      <c r="C16" s="12">
        <v>324983.74</v>
      </c>
      <c r="D16" s="12">
        <f t="shared" si="0"/>
        <v>7728706.59</v>
      </c>
      <c r="E16" s="25"/>
      <c r="F16" s="12">
        <v>130780057.32</v>
      </c>
      <c r="G16" s="12">
        <v>6348531.37</v>
      </c>
      <c r="H16" s="12">
        <f t="shared" si="1"/>
        <v>137128588.69</v>
      </c>
      <c r="I16" s="25"/>
      <c r="J16" s="12">
        <v>605441907</v>
      </c>
      <c r="K16" s="12">
        <v>240299245.75</v>
      </c>
      <c r="L16" s="12">
        <f t="shared" si="2"/>
        <v>845741152.75</v>
      </c>
    </row>
    <row r="17" spans="1:12" ht="12.75">
      <c r="A17" s="22" t="s">
        <v>34</v>
      </c>
      <c r="B17" s="12">
        <v>6860519</v>
      </c>
      <c r="C17" s="12">
        <v>-235318</v>
      </c>
      <c r="D17" s="12">
        <f t="shared" si="0"/>
        <v>6625201</v>
      </c>
      <c r="E17" s="25"/>
      <c r="F17" s="25">
        <v>126712498</v>
      </c>
      <c r="G17" s="25">
        <v>4203614</v>
      </c>
      <c r="H17" s="25">
        <f t="shared" si="1"/>
        <v>130916112</v>
      </c>
      <c r="I17" s="25"/>
      <c r="J17" s="12">
        <v>622095824</v>
      </c>
      <c r="K17" s="21">
        <v>259906946</v>
      </c>
      <c r="L17" s="25">
        <f t="shared" si="2"/>
        <v>882002770</v>
      </c>
    </row>
    <row r="18" spans="1:12" ht="12.75">
      <c r="A18" s="22" t="s">
        <v>35</v>
      </c>
      <c r="B18" s="12">
        <v>5401393</v>
      </c>
      <c r="C18" s="12">
        <v>134067</v>
      </c>
      <c r="D18" s="12">
        <f t="shared" si="0"/>
        <v>5535460</v>
      </c>
      <c r="E18" s="25"/>
      <c r="F18" s="25">
        <v>128553780</v>
      </c>
      <c r="G18" s="25">
        <v>3112126</v>
      </c>
      <c r="H18" s="25">
        <f t="shared" si="1"/>
        <v>131665906</v>
      </c>
      <c r="I18" s="25"/>
      <c r="J18" s="29">
        <v>616411335</v>
      </c>
      <c r="K18" s="30">
        <v>262182440</v>
      </c>
      <c r="L18" s="29">
        <f t="shared" si="2"/>
        <v>878593775</v>
      </c>
    </row>
    <row r="19" spans="1:12" ht="12.75">
      <c r="A19" s="22" t="s">
        <v>36</v>
      </c>
      <c r="B19" s="12">
        <v>5050574</v>
      </c>
      <c r="C19" s="12">
        <v>104174</v>
      </c>
      <c r="D19" s="12">
        <f t="shared" si="0"/>
        <v>5154748</v>
      </c>
      <c r="E19" s="25"/>
      <c r="F19" s="25">
        <v>129112540</v>
      </c>
      <c r="G19" s="25">
        <v>3191781</v>
      </c>
      <c r="H19" s="25">
        <f t="shared" si="1"/>
        <v>132304321</v>
      </c>
      <c r="I19" s="25"/>
      <c r="J19" s="12">
        <v>645473926</v>
      </c>
      <c r="K19" s="21">
        <v>220553915</v>
      </c>
      <c r="L19" s="25">
        <f t="shared" si="2"/>
        <v>866027841</v>
      </c>
    </row>
    <row r="20" spans="1:12" ht="12.75">
      <c r="A20" s="13"/>
      <c r="B20" s="12"/>
      <c r="C20" s="12"/>
      <c r="D20" s="12"/>
      <c r="E20" s="25"/>
      <c r="F20" s="12"/>
      <c r="G20" s="12"/>
      <c r="H20" s="12"/>
      <c r="I20" s="25"/>
      <c r="J20" s="12"/>
      <c r="K20" s="13"/>
      <c r="L20" s="13"/>
    </row>
    <row r="21" spans="1:12" ht="12.75">
      <c r="A21" s="31" t="s">
        <v>37</v>
      </c>
      <c r="B21" s="12"/>
      <c r="C21" s="12"/>
      <c r="D21" s="12"/>
      <c r="E21" s="25"/>
      <c r="F21" s="12"/>
      <c r="G21" s="12"/>
      <c r="H21" s="12"/>
      <c r="I21" s="25"/>
      <c r="J21" s="12"/>
      <c r="K21" s="13"/>
      <c r="L21" s="13"/>
    </row>
    <row r="22" spans="1:12" ht="12.75">
      <c r="A22" s="22" t="s">
        <v>33</v>
      </c>
      <c r="B22" s="12"/>
      <c r="C22" s="12"/>
      <c r="D22" s="12"/>
      <c r="E22" s="25"/>
      <c r="F22" s="12"/>
      <c r="G22" s="12"/>
      <c r="H22" s="12"/>
      <c r="I22" s="25"/>
      <c r="J22" s="12"/>
      <c r="K22" s="13"/>
      <c r="L22" s="13"/>
    </row>
    <row r="23" spans="1:12" ht="12.75">
      <c r="A23" s="13"/>
      <c r="B23" s="13"/>
      <c r="C23" s="13"/>
      <c r="D23" s="13"/>
      <c r="E23" s="22"/>
      <c r="F23" s="13"/>
      <c r="G23" s="13"/>
      <c r="H23" s="13"/>
      <c r="I23" s="22"/>
      <c r="J23" s="13"/>
      <c r="K23" s="13"/>
      <c r="L23" s="13"/>
    </row>
    <row r="24" spans="1:12" ht="12.75">
      <c r="A24" s="13" t="s">
        <v>31</v>
      </c>
      <c r="B24" s="13"/>
      <c r="C24" s="13"/>
      <c r="D24" s="13"/>
      <c r="E24" s="22"/>
      <c r="F24" s="13"/>
      <c r="G24" s="13"/>
      <c r="H24" s="13"/>
      <c r="I24" s="22"/>
      <c r="J24" s="13"/>
      <c r="K24" s="13"/>
      <c r="L24" s="13"/>
    </row>
    <row r="25" ht="12.75"/>
    <row r="26" spans="1:12" ht="12.75">
      <c r="A26" s="28" t="s">
        <v>38</v>
      </c>
      <c r="I26" s="27"/>
      <c r="J26" s="10"/>
      <c r="K26" s="11"/>
      <c r="L26" s="12"/>
    </row>
    <row r="27" spans="9:12" ht="12.75">
      <c r="I27" s="27"/>
      <c r="J27" s="10"/>
      <c r="K27" s="11"/>
      <c r="L27" s="12"/>
    </row>
    <row r="28" spans="6:12" ht="12.75">
      <c r="F28" s="7"/>
      <c r="G28" s="8"/>
      <c r="I28" s="27"/>
      <c r="J28" s="10"/>
      <c r="K28" s="11"/>
      <c r="L28" s="12"/>
    </row>
    <row r="29" spans="6:12" ht="12.75">
      <c r="F29" s="7"/>
      <c r="G29" s="8"/>
      <c r="I29" s="27"/>
      <c r="J29" s="10"/>
      <c r="K29" s="11"/>
      <c r="L29" s="12"/>
    </row>
    <row r="30" spans="6:12" ht="12.75">
      <c r="F30" s="7"/>
      <c r="G30" s="8"/>
      <c r="I30" s="27"/>
      <c r="J30" s="10"/>
      <c r="K30" s="11"/>
      <c r="L30" s="12"/>
    </row>
    <row r="31" spans="6:12" ht="12.75">
      <c r="F31" s="7"/>
      <c r="G31" s="8"/>
      <c r="I31" s="27"/>
      <c r="J31" s="10"/>
      <c r="K31" s="11"/>
      <c r="L31" s="12"/>
    </row>
    <row r="32" spans="6:12" ht="12.75">
      <c r="F32" s="7"/>
      <c r="G32" s="8"/>
      <c r="I32" s="27"/>
      <c r="J32" s="10"/>
      <c r="K32" s="11"/>
      <c r="L32" s="12"/>
    </row>
    <row r="33" spans="6:12" ht="12.75">
      <c r="F33" s="7"/>
      <c r="G33" s="8"/>
      <c r="I33" s="27"/>
      <c r="J33" s="10"/>
      <c r="K33" s="11"/>
      <c r="L33" s="12"/>
    </row>
    <row r="34" spans="6:12" ht="12.75">
      <c r="F34" s="7"/>
      <c r="G34" s="8"/>
      <c r="I34" s="27"/>
      <c r="J34" s="10"/>
      <c r="K34" s="11"/>
      <c r="L34" s="12"/>
    </row>
    <row r="35" spans="10:12" ht="12.75">
      <c r="J35" s="13"/>
      <c r="K35" s="13"/>
      <c r="L35" s="13"/>
    </row>
  </sheetData>
  <sheetProtection/>
  <printOptions/>
  <pageMargins left="0.75" right="0.75" top="1" bottom="1" header="0.5" footer="0.5"/>
  <pageSetup fitToHeight="1" fitToWidth="1"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reederB</dc:creator>
  <cp:keywords/>
  <dc:description/>
  <cp:lastModifiedBy>MCCOMB Jan</cp:lastModifiedBy>
  <cp:lastPrinted>2009-04-15T19:29:50Z</cp:lastPrinted>
  <dcterms:created xsi:type="dcterms:W3CDTF">2007-03-12T21:26:10Z</dcterms:created>
  <dcterms:modified xsi:type="dcterms:W3CDTF">2014-02-24T17:32:50Z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riori">
    <vt:lpwstr/>
  </property>
  <property fmtid="{D5CDD505-2E9C-101B-9397-08002B2CF9AE}" pid="4" name="display_urn:schemas-microsoft-com:office:office#Edit">
    <vt:lpwstr>Blake Whitson</vt:lpwstr>
  </property>
  <property fmtid="{D5CDD505-2E9C-101B-9397-08002B2CF9AE}" pid="5" name="display_urn:schemas-microsoft-com:office:office#Auth">
    <vt:lpwstr>Blake Whitson</vt:lpwstr>
  </property>
</Properties>
</file>