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stateoforegon-my.sharepoint.com/personal/anya_g_ivanov_das_oregon_gov/Documents/Desktop/"/>
    </mc:Choice>
  </mc:AlternateContent>
  <xr:revisionPtr revIDLastSave="192" documentId="8_{74133515-96E4-4DA1-97D8-D860A0B53029}" xr6:coauthVersionLast="47" xr6:coauthVersionMax="47" xr10:uidLastSave="{3E9A9736-4A0D-443E-9095-B116570B031B}"/>
  <workbookProtection workbookAlgorithmName="SHA-512" workbookHashValue="WCgV2aYkPhPUe76BRP0TJoUvqan9EgSWFAbNBnDS34Usd/rJuL2Oij4VCtXYbTcLQHIYyRcTc1KWZc4Wy1IVyQ==" workbookSaltValue="JRQcJcyWRsXIGgeEmDES+g==" workbookSpinCount="100000" lockStructure="1"/>
  <bookViews>
    <workbookView xWindow="-120" yWindow="-120" windowWidth="29040" windowHeight="15840" xr2:uid="{00000000-000D-0000-FFFF-FFFF00000000}"/>
  </bookViews>
  <sheets>
    <sheet name="ALL_SUMMARY" sheetId="3" r:id="rId1"/>
  </sheets>
  <definedNames>
    <definedName name="ALL_CLAIM_DETAIL">#REF!</definedName>
    <definedName name="ALL_POLICY_DATA">#REF!</definedName>
    <definedName name="ALL_SUMMARY">ALL_SUMMARY!$C$1:$Y$7</definedName>
    <definedName name="CLM_DETAIL_269089">#REF!</definedName>
    <definedName name="CLM_DETAIL_454864">#REF!</definedName>
    <definedName name="CLM_SUMMARY_454864">#REF!</definedName>
  </definedNames>
  <calcPr calcId="191029" iterateCount="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3" l="1"/>
  <c r="F13" i="3"/>
  <c r="E13" i="3"/>
  <c r="J13" i="3"/>
  <c r="F3" i="3"/>
</calcChain>
</file>

<file path=xl/sharedStrings.xml><?xml version="1.0" encoding="utf-8"?>
<sst xmlns="http://schemas.openxmlformats.org/spreadsheetml/2006/main" count="51" uniqueCount="43">
  <si>
    <t>ALL STATE-ROLL-UP</t>
  </si>
  <si>
    <t>Policy Num</t>
  </si>
  <si>
    <t>Policy Name</t>
  </si>
  <si>
    <t>Policy Year</t>
  </si>
  <si>
    <t>Claim Count Dates</t>
  </si>
  <si>
    <t>As of Date</t>
  </si>
  <si>
    <t>Claim Count</t>
  </si>
  <si>
    <t xml:space="preserve">Claim Frequency Rate (CFR) </t>
  </si>
  <si>
    <t>(Number of claims per 200,000 hrs worked)</t>
  </si>
  <si>
    <t>Agency Current Year YTD</t>
  </si>
  <si>
    <t>Agency Prior Year Same Point In Time</t>
  </si>
  <si>
    <t xml:space="preserve">Agency Current Yr Target </t>
  </si>
  <si>
    <t>Agency Prior Year Finish</t>
  </si>
  <si>
    <t>SL1 Combined Current Year YTD</t>
  </si>
  <si>
    <t>SL1 Combined Prior Yr Same Point in Time</t>
  </si>
  <si>
    <t>SL1 Combined Current Yr Target</t>
  </si>
  <si>
    <t>SL1 Combined Prior Yr Finish</t>
  </si>
  <si>
    <t>State Current Year YTD</t>
  </si>
  <si>
    <t>State Prior Year Same Point In Time</t>
  </si>
  <si>
    <t>State Current Yr Goal</t>
  </si>
  <si>
    <t xml:space="preserve">State Prior Yr Finish </t>
  </si>
  <si>
    <t>NA</t>
  </si>
  <si>
    <t>All State Hours Worked; current year YTD:</t>
  </si>
  <si>
    <t>SL1 Agencies Hours Worked; current year YTD:</t>
  </si>
  <si>
    <t>All State Hours Worked; prior year YTD:</t>
  </si>
  <si>
    <t>SL1 Agencies Hours Worked; prior year YTD:</t>
  </si>
  <si>
    <t xml:space="preserve">
2022/23 CFR Target </t>
  </si>
  <si>
    <t>22/23
Trends</t>
  </si>
  <si>
    <t>7/1-7/31 as of 8/31</t>
  </si>
  <si>
    <t>7/1-8/31 as of 9/30</t>
  </si>
  <si>
    <t>7/1-9/30 as of 10/31</t>
  </si>
  <si>
    <t>7/1-10/31 as of 11/30</t>
  </si>
  <si>
    <t>7/1-11/30 as of 12/31</t>
  </si>
  <si>
    <t>7/1-12/31 as of 1/31</t>
  </si>
  <si>
    <t>7/1-1/31 as of 2/29</t>
  </si>
  <si>
    <t xml:space="preserve">All State Roll up </t>
  </si>
  <si>
    <t xml:space="preserve">SL1 Roll up </t>
  </si>
  <si>
    <t>7/1/23-1/31/24</t>
  </si>
  <si>
    <t>7/1/22-1/31/23</t>
  </si>
  <si>
    <t>7/1/21-1/31/22</t>
  </si>
  <si>
    <t>7/1/20-1/31/21</t>
  </si>
  <si>
    <t>7/1/19-1/31/20</t>
  </si>
  <si>
    <t>7/1/18-1/31/19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</si>
</sst>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6"/>
      <color rgb="FF000000"/>
      <name val="Calibri"/>
      <family val="2"/>
    </font>
    <font>
      <b/>
      <sz val="16"/>
      <color rgb="FF000000"/>
      <name val="Arial"/>
      <family val="2"/>
    </font>
    <font>
      <sz val="16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>
      <alignment vertical="top"/>
    </xf>
    <xf numFmtId="0" fontId="18" fillId="0" borderId="0"/>
  </cellStyleXfs>
  <cellXfs count="81">
    <xf numFmtId="0" fontId="0" fillId="0" borderId="0" xfId="0"/>
    <xf numFmtId="14" fontId="0" fillId="0" borderId="0" xfId="0" applyNumberFormat="1"/>
    <xf numFmtId="3" fontId="0" fillId="0" borderId="0" xfId="0" applyNumberFormat="1"/>
    <xf numFmtId="0" fontId="2" fillId="0" borderId="0" xfId="2" applyFont="1"/>
    <xf numFmtId="165" fontId="0" fillId="0" borderId="0" xfId="0" applyNumberFormat="1"/>
    <xf numFmtId="0" fontId="2" fillId="0" borderId="0" xfId="0" applyFont="1"/>
    <xf numFmtId="14" fontId="2" fillId="0" borderId="0" xfId="0" applyNumberFormat="1" applyFont="1"/>
    <xf numFmtId="3" fontId="2" fillId="0" borderId="0" xfId="0" applyNumberFormat="1" applyFont="1"/>
    <xf numFmtId="0" fontId="2" fillId="0" borderId="0" xfId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4" fontId="0" fillId="0" borderId="0" xfId="0" applyNumberFormat="1"/>
    <xf numFmtId="0" fontId="5" fillId="0" borderId="4" xfId="0" applyFont="1" applyBorder="1" applyAlignment="1">
      <alignment horizontal="center" wrapText="1"/>
    </xf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6" fillId="2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43" fontId="8" fillId="2" borderId="9" xfId="4" applyFont="1" applyFill="1" applyBorder="1" applyAlignment="1">
      <alignment horizontal="center" vertical="center"/>
    </xf>
    <xf numFmtId="43" fontId="8" fillId="3" borderId="10" xfId="4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 readingOrder="1"/>
    </xf>
    <xf numFmtId="43" fontId="8" fillId="2" borderId="10" xfId="4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vertical="center"/>
    </xf>
    <xf numFmtId="0" fontId="11" fillId="0" borderId="0" xfId="0" applyFont="1"/>
    <xf numFmtId="0" fontId="3" fillId="0" borderId="0" xfId="0" applyFont="1"/>
    <xf numFmtId="43" fontId="11" fillId="0" borderId="0" xfId="4" applyFont="1" applyFill="1" applyBorder="1"/>
    <xf numFmtId="4" fontId="12" fillId="0" borderId="0" xfId="0" applyNumberFormat="1" applyFont="1"/>
    <xf numFmtId="0" fontId="12" fillId="0" borderId="0" xfId="0" applyFont="1" applyAlignment="1">
      <alignment horizontal="right"/>
    </xf>
    <xf numFmtId="0" fontId="4" fillId="0" borderId="0" xfId="3" applyAlignment="1">
      <alignment horizontal="left"/>
    </xf>
    <xf numFmtId="0" fontId="4" fillId="0" borderId="0" xfId="3" applyFill="1" applyAlignment="1">
      <alignment horizontal="left"/>
    </xf>
    <xf numFmtId="0" fontId="3" fillId="0" borderId="4" xfId="0" applyFont="1" applyBorder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3" applyAlignment="1">
      <alignment horizontal="right"/>
    </xf>
    <xf numFmtId="0" fontId="4" fillId="0" borderId="0" xfId="3" applyNumberFormat="1" applyBorder="1"/>
    <xf numFmtId="43" fontId="3" fillId="0" borderId="0" xfId="4" applyFont="1" applyFill="1" applyBorder="1"/>
    <xf numFmtId="43" fontId="12" fillId="0" borderId="0" xfId="4" applyFont="1"/>
    <xf numFmtId="0" fontId="0" fillId="0" borderId="0" xfId="0" applyAlignment="1">
      <alignment horizontal="left"/>
    </xf>
    <xf numFmtId="43" fontId="3" fillId="3" borderId="12" xfId="4" applyFont="1" applyFill="1" applyBorder="1"/>
    <xf numFmtId="43" fontId="4" fillId="0" borderId="14" xfId="3" applyNumberFormat="1" applyFill="1" applyBorder="1" applyAlignment="1">
      <alignment horizontal="left"/>
    </xf>
    <xf numFmtId="0" fontId="0" fillId="0" borderId="15" xfId="0" applyBorder="1"/>
    <xf numFmtId="43" fontId="3" fillId="3" borderId="16" xfId="4" applyFont="1" applyFill="1" applyBorder="1"/>
    <xf numFmtId="0" fontId="0" fillId="0" borderId="17" xfId="0" applyBorder="1"/>
    <xf numFmtId="0" fontId="13" fillId="0" borderId="18" xfId="0" applyFont="1" applyBorder="1" applyAlignment="1">
      <alignment horizontal="center" wrapText="1" readingOrder="1"/>
    </xf>
    <xf numFmtId="0" fontId="13" fillId="0" borderId="19" xfId="0" applyFont="1" applyBorder="1" applyAlignment="1">
      <alignment horizontal="center" wrapText="1" readingOrder="1"/>
    </xf>
    <xf numFmtId="0" fontId="13" fillId="0" borderId="0" xfId="0" applyFont="1" applyAlignment="1">
      <alignment horizontal="center" wrapText="1" readingOrder="1"/>
    </xf>
    <xf numFmtId="0" fontId="8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wrapText="1" readingOrder="1"/>
    </xf>
    <xf numFmtId="2" fontId="10" fillId="4" borderId="10" xfId="0" applyNumberFormat="1" applyFont="1" applyFill="1" applyBorder="1" applyAlignment="1">
      <alignment horizontal="center" vertical="center" wrapText="1" readingOrder="1"/>
    </xf>
    <xf numFmtId="0" fontId="10" fillId="4" borderId="10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2" fontId="10" fillId="0" borderId="0" xfId="0" applyNumberFormat="1" applyFont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 readingOrder="1"/>
    </xf>
    <xf numFmtId="0" fontId="15" fillId="0" borderId="23" xfId="0" applyFont="1" applyBorder="1" applyAlignment="1">
      <alignment horizontal="center" vertical="center" wrapText="1" readingOrder="1"/>
    </xf>
    <xf numFmtId="2" fontId="10" fillId="5" borderId="23" xfId="0" applyNumberFormat="1" applyFont="1" applyFill="1" applyBorder="1" applyAlignment="1">
      <alignment horizontal="center" vertical="center" wrapText="1" readingOrder="1"/>
    </xf>
    <xf numFmtId="2" fontId="10" fillId="4" borderId="23" xfId="0" applyNumberFormat="1" applyFont="1" applyFill="1" applyBorder="1" applyAlignment="1">
      <alignment horizontal="center" vertical="center" wrapText="1" readingOrder="1"/>
    </xf>
    <xf numFmtId="0" fontId="10" fillId="4" borderId="23" xfId="0" applyFont="1" applyFill="1" applyBorder="1" applyAlignment="1">
      <alignment horizontal="center" vertical="center" wrapText="1" readingOrder="1"/>
    </xf>
    <xf numFmtId="0" fontId="10" fillId="4" borderId="21" xfId="0" applyFont="1" applyFill="1" applyBorder="1" applyAlignment="1">
      <alignment horizontal="center" vertical="center" wrapText="1" readingOrder="1"/>
    </xf>
    <xf numFmtId="0" fontId="10" fillId="4" borderId="24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/>
    <xf numFmtId="0" fontId="2" fillId="2" borderId="2" xfId="2" applyFont="1" applyFill="1" applyBorder="1"/>
    <xf numFmtId="14" fontId="2" fillId="2" borderId="2" xfId="0" applyNumberFormat="1" applyFont="1" applyFill="1" applyBorder="1"/>
    <xf numFmtId="3" fontId="2" fillId="2" borderId="3" xfId="0" applyNumberFormat="1" applyFont="1" applyFill="1" applyBorder="1"/>
    <xf numFmtId="0" fontId="2" fillId="3" borderId="4" xfId="0" applyFont="1" applyFill="1" applyBorder="1"/>
    <xf numFmtId="0" fontId="2" fillId="3" borderId="5" xfId="2" applyFont="1" applyFill="1" applyBorder="1"/>
    <xf numFmtId="14" fontId="2" fillId="3" borderId="5" xfId="0" applyNumberFormat="1" applyFont="1" applyFill="1" applyBorder="1"/>
    <xf numFmtId="3" fontId="2" fillId="3" borderId="6" xfId="0" applyNumberFormat="1" applyFont="1" applyFill="1" applyBorder="1"/>
    <xf numFmtId="43" fontId="3" fillId="2" borderId="25" xfId="5" applyFont="1" applyFill="1" applyBorder="1"/>
    <xf numFmtId="43" fontId="3" fillId="2" borderId="7" xfId="5" applyFont="1" applyFill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8">
    <cellStyle name="Comma" xfId="5" builtinId="3"/>
    <cellStyle name="Comma 2" xfId="4" xr:uid="{968A7A1F-E951-4218-9784-DCEAD6D20EC2}"/>
    <cellStyle name="Hyperlink" xfId="3" builtinId="8"/>
    <cellStyle name="Normal" xfId="0" builtinId="0"/>
    <cellStyle name="Normal 2" xfId="2" xr:uid="{A3145D00-341D-4169-A67C-53F6E20A5337}"/>
    <cellStyle name="Normal 2 2" xfId="6" xr:uid="{14D2F470-73C7-4850-B1A3-966F4F8D9282}"/>
    <cellStyle name="Normal 3" xfId="1" xr:uid="{4E07463C-D8DF-4079-8DB1-067D59730F45}"/>
    <cellStyle name="Normal 3 2" xfId="7" xr:uid="{54875175-6846-49B7-9C05-FFC42D1DDB7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817035</xdr:colOff>
      <xdr:row>13</xdr:row>
      <xdr:rowOff>172510</xdr:rowOff>
    </xdr:from>
    <xdr:to>
      <xdr:col>10</xdr:col>
      <xdr:colOff>282575</xdr:colOff>
      <xdr:row>20</xdr:row>
      <xdr:rowOff>92075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705AC3-8541-4A20-9160-957439896044}"/>
            </a:ext>
          </a:extLst>
        </xdr:cNvPr>
        <xdr:cNvSpPr txBox="1"/>
      </xdr:nvSpPr>
      <xdr:spPr>
        <a:xfrm>
          <a:off x="5160435" y="3639610"/>
          <a:ext cx="4666190" cy="1348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Color Key</a:t>
          </a:r>
          <a:endParaRPr lang="en-US" sz="1400" b="0">
            <a:solidFill>
              <a:srgbClr val="FF0000"/>
            </a:solidFill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Green: Agency current YTD is same as or less than target number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Red: Agency YTD is trending higher than target</a:t>
          </a:r>
          <a:endParaRPr lang="en-US">
            <a:effectLst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Blue: Current Year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Orange: Prior Year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4"/>
  <sheetViews>
    <sheetView tabSelected="1" zoomScaleNormal="100" workbookViewId="0">
      <selection activeCell="K11" sqref="K11"/>
    </sheetView>
  </sheetViews>
  <sheetFormatPr defaultRowHeight="15" x14ac:dyDescent="0.25"/>
  <cols>
    <col min="1" max="1" width="13" customWidth="1"/>
    <col min="2" max="2" width="18" customWidth="1"/>
    <col min="3" max="3" width="19.28515625" customWidth="1"/>
    <col min="4" max="4" width="14.85546875" customWidth="1"/>
    <col min="5" max="15" width="13" customWidth="1"/>
    <col min="16" max="16" width="19" customWidth="1"/>
    <col min="17" max="18" width="13" customWidth="1"/>
    <col min="19" max="19" width="22" customWidth="1"/>
    <col min="20" max="20" width="14" customWidth="1"/>
    <col min="21" max="21" width="15" customWidth="1"/>
    <col min="22" max="22" width="13" customWidth="1"/>
    <col min="23" max="23" width="11" customWidth="1"/>
    <col min="25" max="25" width="11.42578125" customWidth="1"/>
  </cols>
  <sheetData>
    <row r="1" spans="1:25" ht="15.75" thickBot="1" x14ac:dyDescent="0.3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</row>
    <row r="2" spans="1:25" x14ac:dyDescent="0.25">
      <c r="A2" s="8">
        <v>367000</v>
      </c>
      <c r="B2" s="8" t="s">
        <v>0</v>
      </c>
      <c r="C2" s="68">
        <v>2023</v>
      </c>
      <c r="D2" s="69" t="s">
        <v>37</v>
      </c>
      <c r="E2" s="70">
        <v>45351</v>
      </c>
      <c r="F2" s="71">
        <v>980</v>
      </c>
      <c r="G2" s="2"/>
      <c r="I2" s="2"/>
      <c r="J2" s="2"/>
      <c r="K2" s="2"/>
      <c r="L2" s="2"/>
      <c r="M2" s="2"/>
      <c r="N2" s="2"/>
      <c r="O2" s="2"/>
      <c r="P2" s="2"/>
      <c r="Q2" s="2"/>
      <c r="R2" s="4"/>
      <c r="S2" s="2"/>
      <c r="T2" s="2"/>
      <c r="U2" s="2"/>
      <c r="V2" s="2"/>
      <c r="W2" s="2"/>
      <c r="X2" s="4"/>
      <c r="Y2" s="1"/>
    </row>
    <row r="3" spans="1:25" ht="15.75" thickBot="1" x14ac:dyDescent="0.3">
      <c r="A3" s="8">
        <v>367000</v>
      </c>
      <c r="B3" s="8" t="s">
        <v>0</v>
      </c>
      <c r="C3" s="72">
        <v>2022</v>
      </c>
      <c r="D3" s="73" t="s">
        <v>38</v>
      </c>
      <c r="E3" s="74">
        <v>44985</v>
      </c>
      <c r="F3" s="75">
        <f>1124+1</f>
        <v>1125</v>
      </c>
      <c r="G3" s="2"/>
      <c r="I3" s="2"/>
      <c r="J3" s="2"/>
      <c r="K3" s="2"/>
      <c r="L3" s="2"/>
      <c r="M3" s="2"/>
      <c r="N3" s="2"/>
      <c r="O3" s="2"/>
      <c r="P3" s="2"/>
      <c r="Q3" s="2"/>
      <c r="R3" s="4"/>
      <c r="S3" s="2"/>
      <c r="T3" s="2"/>
      <c r="U3" s="2"/>
      <c r="V3" s="2"/>
      <c r="W3" s="2"/>
      <c r="X3" s="4"/>
      <c r="Y3" s="1"/>
    </row>
    <row r="4" spans="1:25" x14ac:dyDescent="0.25">
      <c r="A4" s="8">
        <v>367000</v>
      </c>
      <c r="B4" s="8" t="s">
        <v>0</v>
      </c>
      <c r="C4" s="5">
        <v>2021</v>
      </c>
      <c r="D4" s="3" t="s">
        <v>39</v>
      </c>
      <c r="E4" s="6">
        <v>44620</v>
      </c>
      <c r="F4" s="7">
        <v>1388</v>
      </c>
      <c r="G4" s="2"/>
      <c r="I4" s="2"/>
      <c r="J4" s="2"/>
      <c r="K4" s="2"/>
      <c r="L4" s="2"/>
      <c r="M4" s="2"/>
      <c r="N4" s="2"/>
      <c r="O4" s="2"/>
      <c r="P4" s="2"/>
      <c r="Q4" s="2"/>
      <c r="R4" s="4"/>
      <c r="S4" s="2"/>
      <c r="T4" s="2"/>
      <c r="U4" s="2"/>
      <c r="V4" s="2"/>
      <c r="W4" s="2"/>
      <c r="X4" s="4"/>
      <c r="Y4" s="1"/>
    </row>
    <row r="5" spans="1:25" x14ac:dyDescent="0.25">
      <c r="A5" s="8">
        <v>367000</v>
      </c>
      <c r="B5" s="8" t="s">
        <v>0</v>
      </c>
      <c r="C5" s="5">
        <v>2020</v>
      </c>
      <c r="D5" s="3" t="s">
        <v>40</v>
      </c>
      <c r="E5" s="6">
        <v>44255</v>
      </c>
      <c r="F5" s="7">
        <v>934</v>
      </c>
      <c r="G5" s="2"/>
      <c r="I5" s="2"/>
      <c r="J5" s="2"/>
      <c r="K5" s="2"/>
      <c r="L5" s="2"/>
      <c r="M5" s="2"/>
      <c r="N5" s="2"/>
      <c r="O5" s="2"/>
      <c r="P5" s="2"/>
      <c r="Q5" s="2"/>
      <c r="R5" s="4"/>
      <c r="S5" s="2"/>
      <c r="T5" s="2"/>
      <c r="U5" s="2"/>
      <c r="V5" s="2"/>
      <c r="W5" s="2"/>
      <c r="X5" s="4"/>
      <c r="Y5" s="1"/>
    </row>
    <row r="6" spans="1:25" x14ac:dyDescent="0.25">
      <c r="A6" s="8">
        <v>367000</v>
      </c>
      <c r="B6" s="8" t="s">
        <v>0</v>
      </c>
      <c r="C6" s="5">
        <v>2019</v>
      </c>
      <c r="D6" s="3" t="s">
        <v>41</v>
      </c>
      <c r="E6" s="6">
        <v>43890</v>
      </c>
      <c r="F6" s="7">
        <v>1063</v>
      </c>
      <c r="G6" s="2"/>
      <c r="I6" s="2"/>
      <c r="J6" s="2"/>
      <c r="K6" s="2"/>
      <c r="L6" s="2"/>
      <c r="M6" s="2"/>
      <c r="N6" s="2"/>
      <c r="O6" s="2"/>
      <c r="P6" s="2"/>
      <c r="Q6" s="2"/>
      <c r="R6" s="4"/>
      <c r="S6" s="2"/>
      <c r="T6" s="2"/>
      <c r="U6" s="2"/>
      <c r="V6" s="2"/>
      <c r="W6" s="2"/>
      <c r="X6" s="4"/>
      <c r="Y6" s="1"/>
    </row>
    <row r="7" spans="1:25" x14ac:dyDescent="0.25">
      <c r="A7" s="8">
        <v>367000</v>
      </c>
      <c r="B7" s="8" t="s">
        <v>0</v>
      </c>
      <c r="C7" s="5">
        <v>2018</v>
      </c>
      <c r="D7" s="3" t="s">
        <v>42</v>
      </c>
      <c r="E7" s="6">
        <v>43524</v>
      </c>
      <c r="F7" s="7">
        <v>1085</v>
      </c>
      <c r="G7" s="2"/>
      <c r="I7" s="2"/>
      <c r="J7" s="2"/>
      <c r="K7" s="2"/>
      <c r="L7" s="2"/>
      <c r="M7" s="2"/>
      <c r="N7" s="2"/>
      <c r="O7" s="2"/>
      <c r="P7" s="2"/>
      <c r="Q7" s="2"/>
      <c r="R7" s="4"/>
      <c r="S7" s="2"/>
      <c r="T7" s="2"/>
      <c r="U7" s="2"/>
      <c r="V7" s="2"/>
      <c r="W7" s="2"/>
      <c r="X7" s="4"/>
      <c r="Y7" s="1"/>
    </row>
    <row r="9" spans="1:25" ht="15.75" thickBot="1" x14ac:dyDescent="0.3"/>
    <row r="10" spans="1:25" ht="18.75" x14ac:dyDescent="0.3">
      <c r="A10" s="9" t="s">
        <v>7</v>
      </c>
      <c r="B10" s="10"/>
      <c r="C10" s="10"/>
      <c r="D10" s="11"/>
      <c r="E10" s="1"/>
      <c r="F10" s="2"/>
      <c r="G10" s="2"/>
      <c r="H10" s="12"/>
      <c r="I10" s="2"/>
      <c r="J10" s="2"/>
      <c r="K10" s="2"/>
      <c r="L10" s="2"/>
    </row>
    <row r="11" spans="1:25" ht="19.5" thickBot="1" x14ac:dyDescent="0.35">
      <c r="A11" s="13"/>
      <c r="B11" s="14" t="s">
        <v>8</v>
      </c>
      <c r="C11" s="14"/>
      <c r="D11" s="15"/>
      <c r="E11" s="1"/>
      <c r="F11" s="2"/>
      <c r="G11" s="2"/>
      <c r="H11" s="12"/>
      <c r="I11" s="2"/>
      <c r="J11" s="2"/>
      <c r="K11" s="2"/>
      <c r="L11" s="2"/>
    </row>
    <row r="12" spans="1:25" ht="60.75" thickBot="1" x14ac:dyDescent="0.3">
      <c r="A12" s="16" t="s">
        <v>9</v>
      </c>
      <c r="B12" s="17" t="s">
        <v>10</v>
      </c>
      <c r="C12" s="18" t="s">
        <v>11</v>
      </c>
      <c r="D12" s="19" t="s">
        <v>12</v>
      </c>
      <c r="E12" s="20" t="s">
        <v>13</v>
      </c>
      <c r="F12" s="21" t="s">
        <v>14</v>
      </c>
      <c r="G12" s="21" t="s">
        <v>15</v>
      </c>
      <c r="H12" s="21" t="s">
        <v>16</v>
      </c>
      <c r="I12" s="21" t="s">
        <v>17</v>
      </c>
      <c r="J12" s="21" t="s">
        <v>18</v>
      </c>
      <c r="K12" s="21" t="s">
        <v>19</v>
      </c>
      <c r="L12" s="21" t="s">
        <v>20</v>
      </c>
    </row>
    <row r="13" spans="1:25" ht="21.75" thickBot="1" x14ac:dyDescent="0.3">
      <c r="A13" s="22" t="s">
        <v>21</v>
      </c>
      <c r="B13" s="23" t="s">
        <v>21</v>
      </c>
      <c r="C13" s="23" t="s">
        <v>21</v>
      </c>
      <c r="D13" s="23" t="s">
        <v>21</v>
      </c>
      <c r="E13" s="24">
        <f>902/D17*200000</f>
        <v>5.7681167610696393</v>
      </c>
      <c r="F13" s="25">
        <f>1054/D20*200000</f>
        <v>6.663719607679675</v>
      </c>
      <c r="G13" s="26">
        <v>5.65</v>
      </c>
      <c r="H13" s="27">
        <v>6.23</v>
      </c>
      <c r="I13" s="28">
        <f>F2/D16*200000</f>
        <v>4.5961808933620789</v>
      </c>
      <c r="J13" s="25">
        <f>F3/D19*200000</f>
        <v>4.9182063367663948</v>
      </c>
      <c r="K13" s="29">
        <v>4.24</v>
      </c>
      <c r="L13" s="27">
        <v>4.68</v>
      </c>
    </row>
    <row r="14" spans="1:25" ht="15.75" x14ac:dyDescent="0.25">
      <c r="D14" s="30"/>
    </row>
    <row r="15" spans="1:25" ht="16.5" thickBot="1" x14ac:dyDescent="0.3">
      <c r="A15" s="31"/>
      <c r="D15" s="32"/>
      <c r="F15" s="33"/>
      <c r="G15" s="34"/>
      <c r="H15" s="35"/>
      <c r="I15" s="2"/>
      <c r="J15" s="2"/>
    </row>
    <row r="16" spans="1:25" ht="16.5" thickBot="1" x14ac:dyDescent="0.3">
      <c r="A16" s="78" t="s">
        <v>22</v>
      </c>
      <c r="B16" s="79"/>
      <c r="C16" s="79"/>
      <c r="D16" s="77">
        <v>42644100.514639921</v>
      </c>
      <c r="F16" s="33"/>
      <c r="G16" s="33"/>
      <c r="H16" s="36"/>
      <c r="I16" s="2"/>
      <c r="J16" s="2"/>
    </row>
    <row r="17" spans="1:13" ht="15.75" thickBot="1" x14ac:dyDescent="0.3">
      <c r="A17" s="37" t="s">
        <v>23</v>
      </c>
      <c r="B17" s="38"/>
      <c r="C17" s="38"/>
      <c r="D17" s="76">
        <v>31275372.443491701</v>
      </c>
      <c r="F17" s="39"/>
      <c r="G17" s="40"/>
      <c r="H17" s="41"/>
      <c r="I17" s="2"/>
    </row>
    <row r="18" spans="1:13" ht="16.5" thickBot="1" x14ac:dyDescent="0.3">
      <c r="A18" s="31"/>
      <c r="D18" s="42"/>
      <c r="F18" s="43"/>
      <c r="G18" s="34"/>
      <c r="H18" s="44"/>
      <c r="I18" s="2"/>
      <c r="J18" s="2"/>
    </row>
    <row r="19" spans="1:13" ht="15.75" x14ac:dyDescent="0.25">
      <c r="A19" s="78" t="s">
        <v>24</v>
      </c>
      <c r="B19" s="79"/>
      <c r="C19" s="80"/>
      <c r="D19" s="45">
        <v>45748385.609200001</v>
      </c>
      <c r="F19" s="33"/>
      <c r="G19" s="34"/>
      <c r="H19" s="46"/>
      <c r="I19" s="2"/>
      <c r="J19" s="2"/>
    </row>
    <row r="20" spans="1:13" ht="15.75" thickBot="1" x14ac:dyDescent="0.3">
      <c r="A20" s="37" t="s">
        <v>25</v>
      </c>
      <c r="B20" s="38"/>
      <c r="C20" s="47"/>
      <c r="D20" s="48">
        <v>31633984.08256273</v>
      </c>
    </row>
    <row r="21" spans="1:13" ht="15.75" thickBot="1" x14ac:dyDescent="0.3"/>
    <row r="22" spans="1:13" ht="48" customHeight="1" x14ac:dyDescent="0.25">
      <c r="A22" s="49"/>
      <c r="B22" s="50" t="s">
        <v>26</v>
      </c>
      <c r="C22" s="50" t="s">
        <v>27</v>
      </c>
      <c r="D22" s="50" t="s">
        <v>28</v>
      </c>
      <c r="E22" s="50" t="s">
        <v>29</v>
      </c>
      <c r="F22" s="50" t="s">
        <v>30</v>
      </c>
      <c r="G22" s="50" t="s">
        <v>31</v>
      </c>
      <c r="H22" s="50" t="s">
        <v>32</v>
      </c>
      <c r="I22" s="50" t="s">
        <v>33</v>
      </c>
      <c r="J22" s="51" t="s">
        <v>34</v>
      </c>
      <c r="K22" s="52"/>
      <c r="L22" s="52"/>
      <c r="M22" s="52"/>
    </row>
    <row r="23" spans="1:13" ht="42" x14ac:dyDescent="0.25">
      <c r="A23" s="53" t="s">
        <v>35</v>
      </c>
      <c r="B23" s="54">
        <v>4.24</v>
      </c>
      <c r="C23" s="55"/>
      <c r="D23" s="56">
        <v>4.42</v>
      </c>
      <c r="E23" s="56">
        <v>4.8671749070658743</v>
      </c>
      <c r="F23" s="56">
        <v>4.79</v>
      </c>
      <c r="G23" s="57">
        <v>4.59</v>
      </c>
      <c r="H23" s="57">
        <v>4.5599999999999996</v>
      </c>
      <c r="I23" s="57">
        <v>4.53</v>
      </c>
      <c r="J23" s="66">
        <v>4.5999999999999996</v>
      </c>
      <c r="K23" s="58"/>
      <c r="L23" s="58"/>
      <c r="M23" s="59"/>
    </row>
    <row r="24" spans="1:13" ht="42.75" thickBot="1" x14ac:dyDescent="0.3">
      <c r="A24" s="60" t="s">
        <v>36</v>
      </c>
      <c r="B24" s="61">
        <v>5.65</v>
      </c>
      <c r="C24" s="62"/>
      <c r="D24" s="63">
        <v>5.6</v>
      </c>
      <c r="E24" s="64">
        <v>6.1920631151089296</v>
      </c>
      <c r="F24" s="64">
        <v>6.01</v>
      </c>
      <c r="G24" s="64">
        <v>5.73</v>
      </c>
      <c r="H24" s="63">
        <v>5.07</v>
      </c>
      <c r="I24" s="65">
        <v>5.66</v>
      </c>
      <c r="J24" s="67">
        <v>5.77</v>
      </c>
      <c r="K24" s="58"/>
      <c r="L24" s="59"/>
      <c r="M24" s="59"/>
    </row>
  </sheetData>
  <sheetProtection algorithmName="SHA-512" hashValue="jVGJokmw4JRQlTeWlH/uznTuAej3UFgr8aZSvfFS4YmAr7ISNL/i0/K1mdGFm18mfi21N+o0Zi105Tpq2YTghg==" saltValue="u4s9o3ONWnTR99xmY6P+Rw==" spinCount="100000" sheet="1" objects="1" scenarios="1"/>
  <mergeCells count="2">
    <mergeCell ref="A16:C16"/>
    <mergeCell ref="A19:C19"/>
  </mergeCells>
  <conditionalFormatting sqref="C23:C24">
    <cfRule type="cellIs" dxfId="0" priority="1" operator="greaterThan">
      <formula>4.23</formula>
    </cfRule>
  </conditionalFormatting>
  <hyperlinks>
    <hyperlink ref="K20" location="PivotData!H36" display="PivotData!H36" xr:uid="{7088FFAA-5E10-4CA0-A97D-30F3C3EA29E4}"/>
    <hyperlink ref="K16" location="PivotData!H20" display="PivotData!H20" xr:uid="{B8635761-4FC7-4A95-A156-5EA61B155113}"/>
  </hyperlinks>
  <pageMargins left="0.75" right="0.75" top="1" bottom="1" header="0.5" footer="0.5"/>
  <headerFooter alignWithMargins="0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in="1.0000000000000002E-2" type="column" displayEmptyCellsAs="gap" high="1" minAxisType="custom" xr2:uid="{84663D58-4274-4F42-8B03-9197A48295EC}">
          <x14:colorSeries theme="1" tint="0.249977111117893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5" tint="-0.249977111117893"/>
          <x14:colorLow theme="1" tint="0.249977111117893"/>
          <x14:sparklines>
            <x14:sparkline>
              <xm:f>ALL_SUMMARY!D23:N23</xm:f>
              <xm:sqref>C23</xm:sqref>
            </x14:sparkline>
            <x14:sparkline>
              <xm:f>ALL_SUMMARY!D24:N24</xm:f>
              <xm:sqref>C24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5B4309E93C124FB41DB2BA023C2BAB" ma:contentTypeVersion="4" ma:contentTypeDescription="Create a new document." ma:contentTypeScope="" ma:versionID="a76074bfe87aa8d247d264f9a5ad96db">
  <xsd:schema xmlns:xsd="http://www.w3.org/2001/XMLSchema" xmlns:xs="http://www.w3.org/2001/XMLSchema" xmlns:p="http://schemas.microsoft.com/office/2006/metadata/properties" xmlns:ns1="http://schemas.microsoft.com/sharepoint/v3" xmlns:ns2="1000fe8c-ef40-497e-8da5-4362b3fdf112" xmlns:ns3="c11a4dd1-9999-41de-ad6b-508521c3559d" targetNamespace="http://schemas.microsoft.com/office/2006/metadata/properties" ma:root="true" ma:fieldsID="57f87f16086d18332309942c61ae8d3b" ns1:_="" ns2:_="" ns3:_="">
    <xsd:import namespace="http://schemas.microsoft.com/sharepoint/v3"/>
    <xsd:import namespace="1000fe8c-ef40-497e-8da5-4362b3fdf112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Subtopic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0fe8c-ef40-497e-8da5-4362b3fdf112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 Area" ma:format="Dropdown" ma:internalName="Topic_x0020_Area">
      <xsd:simpleType>
        <xsd:restriction base="dms:Choice">
          <xsd:enumeration value="Legislative"/>
          <xsd:enumeration value="Audits"/>
          <xsd:enumeration value="Communications"/>
        </xsd:restriction>
      </xsd:simpleType>
    </xsd:element>
    <xsd:element name="Subtopic" ma:index="11" nillable="true" ma:displayName="Subtopic" ma:format="Dropdown" ma:internalName="Subtopic">
      <xsd:simpleType>
        <xsd:restriction base="dms:Choice">
          <xsd:enumeration value="BillTracker"/>
          <xsd:enumeration value="Placeholder"/>
          <xsd:enumeration value="Placehold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x0020_Area xmlns="1000fe8c-ef40-497e-8da5-4362b3fdf112" xsi:nil="true"/>
    <Subtopic xmlns="1000fe8c-ef40-497e-8da5-4362b3fdf112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3A45FB-89B1-469F-AB6E-1742918E84A5}"/>
</file>

<file path=customXml/itemProps2.xml><?xml version="1.0" encoding="utf-8"?>
<ds:datastoreItem xmlns:ds="http://schemas.openxmlformats.org/officeDocument/2006/customXml" ds:itemID="{31F04BFF-AE62-4415-BF04-7597B44E66E5}"/>
</file>

<file path=customXml/itemProps3.xml><?xml version="1.0" encoding="utf-8"?>
<ds:datastoreItem xmlns:ds="http://schemas.openxmlformats.org/officeDocument/2006/customXml" ds:itemID="{B4C32B02-5C34-49CF-96EF-355FA7946E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ALL_SUMMARY</vt:lpstr>
      <vt:lpstr>ALL_SUMMARY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IVANOV Anya G * DAS</cp:lastModifiedBy>
  <dcterms:created xsi:type="dcterms:W3CDTF">2011-02-11T15:45:55Z</dcterms:created>
  <dcterms:modified xsi:type="dcterms:W3CDTF">2024-03-14T15:33:27Z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79d039-fcd0-4045-9c78-4cfb2eba0904_Enabled">
    <vt:lpwstr>true</vt:lpwstr>
  </property>
  <property fmtid="{D5CDD505-2E9C-101B-9397-08002B2CF9AE}" pid="3" name="MSIP_Label_db79d039-fcd0-4045-9c78-4cfb2eba0904_SetDate">
    <vt:lpwstr>2024-03-05T20:57:34Z</vt:lpwstr>
  </property>
  <property fmtid="{D5CDD505-2E9C-101B-9397-08002B2CF9AE}" pid="4" name="MSIP_Label_db79d039-fcd0-4045-9c78-4cfb2eba0904_Method">
    <vt:lpwstr>Privileged</vt:lpwstr>
  </property>
  <property fmtid="{D5CDD505-2E9C-101B-9397-08002B2CF9AE}" pid="5" name="MSIP_Label_db79d039-fcd0-4045-9c78-4cfb2eba0904_Name">
    <vt:lpwstr>Level 2 - Limited (Items)</vt:lpwstr>
  </property>
  <property fmtid="{D5CDD505-2E9C-101B-9397-08002B2CF9AE}" pid="6" name="MSIP_Label_db79d039-fcd0-4045-9c78-4cfb2eba0904_SiteId">
    <vt:lpwstr>aa3f6932-fa7c-47b4-a0ce-a598cad161cf</vt:lpwstr>
  </property>
  <property fmtid="{D5CDD505-2E9C-101B-9397-08002B2CF9AE}" pid="7" name="MSIP_Label_db79d039-fcd0-4045-9c78-4cfb2eba0904_ActionId">
    <vt:lpwstr>976feeda-1581-48bd-b1c9-aa214bb013bd</vt:lpwstr>
  </property>
  <property fmtid="{D5CDD505-2E9C-101B-9397-08002B2CF9AE}" pid="8" name="MSIP_Label_db79d039-fcd0-4045-9c78-4cfb2eba0904_ContentBits">
    <vt:lpwstr>0</vt:lpwstr>
  </property>
  <property fmtid="{D5CDD505-2E9C-101B-9397-08002B2CF9AE}" pid="9" name="MSIP_Label_09b73270-2993-4076-be47-9c78f42a1e84_Name">
    <vt:lpwstr>Level 1 - Published (Items)</vt:lpwstr>
  </property>
  <property fmtid="{D5CDD505-2E9C-101B-9397-08002B2CF9AE}" pid="10" name="MSIP_Label_09b73270-2993-4076-be47-9c78f42a1e84_Method">
    <vt:lpwstr>Privileged</vt:lpwstr>
  </property>
  <property fmtid="{D5CDD505-2E9C-101B-9397-08002B2CF9AE}" pid="11" name="MSIP_Label_09b73270-2993-4076-be47-9c78f42a1e84_Enabled">
    <vt:lpwstr>true</vt:lpwstr>
  </property>
  <property fmtid="{D5CDD505-2E9C-101B-9397-08002B2CF9AE}" pid="12" name="MSIP_Label_09b73270-2993-4076-be47-9c78f42a1e84_SetDate">
    <vt:lpwstr>2024-01-18T16:46:41Z</vt:lpwstr>
  </property>
  <property fmtid="{D5CDD505-2E9C-101B-9397-08002B2CF9AE}" pid="13" name="ContentTypeId">
    <vt:lpwstr>0x010100D25B4309E93C124FB41DB2BA023C2BAB</vt:lpwstr>
  </property>
  <property fmtid="{D5CDD505-2E9C-101B-9397-08002B2CF9AE}" pid="14" name="MSIP_Label_09b73270-2993-4076-be47-9c78f42a1e84_ContentBits">
    <vt:lpwstr>0</vt:lpwstr>
  </property>
  <property fmtid="{D5CDD505-2E9C-101B-9397-08002B2CF9AE}" pid="15" name="MSIP_Label_09b73270-2993-4076-be47-9c78f42a1e84_SiteId">
    <vt:lpwstr>aa3f6932-fa7c-47b4-a0ce-a598cad161cf</vt:lpwstr>
  </property>
  <property fmtid="{D5CDD505-2E9C-101B-9397-08002B2CF9AE}" pid="16" name="MSIP_Label_09b73270-2993-4076-be47-9c78f42a1e84_ActionId">
    <vt:lpwstr>7bfb6d3c-df46-4aa1-9a1d-8f85ad029659</vt:lpwstr>
  </property>
</Properties>
</file>